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essertorigin.sg:2078/SOA/Apr 2022/Koufu/"/>
    </mc:Choice>
  </mc:AlternateContent>
  <xr:revisionPtr revIDLastSave="0" documentId="13_ncr:1_{E7DF9177-482E-48DF-93C2-B3090ADD7BD6}" xr6:coauthVersionLast="47" xr6:coauthVersionMax="47" xr10:uidLastSave="{00000000-0000-0000-0000-000000000000}"/>
  <bookViews>
    <workbookView xWindow="-110" yWindow="-110" windowWidth="19420" windowHeight="10300" firstSheet="21" activeTab="31" xr2:uid="{187094D4-8184-40BC-B490-D044C69931B9}"/>
  </bookViews>
  <sheets>
    <sheet name="DELI" sheetId="53" r:id="rId1"/>
    <sheet name="#02" sheetId="1" r:id="rId2"/>
    <sheet name="#03" sheetId="2" r:id="rId3"/>
    <sheet name="#04" sheetId="3" r:id="rId4"/>
    <sheet name="#15" sheetId="5" r:id="rId5"/>
    <sheet name="#16" sheetId="6" r:id="rId6"/>
    <sheet name="#17" sheetId="7" r:id="rId7"/>
    <sheet name="#28" sheetId="8" r:id="rId8"/>
    <sheet name="#29" sheetId="9" r:id="rId9"/>
    <sheet name="#36" sheetId="12" r:id="rId10"/>
    <sheet name="#41" sheetId="15" r:id="rId11"/>
    <sheet name="#42" sheetId="16" r:id="rId12"/>
    <sheet name="#44" sheetId="18" r:id="rId13"/>
    <sheet name="#45" sheetId="19" r:id="rId14"/>
    <sheet name="#47" sheetId="20" r:id="rId15"/>
    <sheet name="#48" sheetId="21" r:id="rId16"/>
    <sheet name="#49" sheetId="22" r:id="rId17"/>
    <sheet name="#54" sheetId="24" r:id="rId18"/>
    <sheet name="#55" sheetId="25" r:id="rId19"/>
    <sheet name="#56" sheetId="26" r:id="rId20"/>
    <sheet name="#73" sheetId="27" r:id="rId21"/>
    <sheet name="#79" sheetId="30" r:id="rId22"/>
    <sheet name="#80" sheetId="31" r:id="rId23"/>
    <sheet name="#81" sheetId="32" r:id="rId24"/>
    <sheet name="#101" sheetId="34" r:id="rId25"/>
    <sheet name="#121" sheetId="54" r:id="rId26"/>
    <sheet name="#130" sheetId="36" r:id="rId27"/>
    <sheet name="#150" sheetId="48" r:id="rId28"/>
    <sheet name="#152" sheetId="49" r:id="rId29"/>
    <sheet name="#164" sheetId="52" r:id="rId30"/>
    <sheet name="Summary" sheetId="40" r:id="rId31"/>
    <sheet name="Credit Note" sheetId="41" r:id="rId32"/>
    <sheet name="#05" sheetId="4" r:id="rId33"/>
    <sheet name="#39" sheetId="13" r:id="rId34"/>
    <sheet name="#40" sheetId="14" r:id="rId35"/>
    <sheet name="#75" sheetId="29" r:id="rId36"/>
    <sheet name="#154" sheetId="50" r:id="rId37"/>
    <sheet name="#103" sheetId="47" r:id="rId38"/>
    <sheet name="#104" sheetId="45" r:id="rId39"/>
    <sheet name="#127" sheetId="33" r:id="rId40"/>
    <sheet name="#131" sheetId="37" r:id="rId41"/>
    <sheet name="#76" sheetId="43" r:id="rId42"/>
    <sheet name="#159" sheetId="51" r:id="rId43"/>
    <sheet name="#31" sheetId="10" r:id="rId44"/>
    <sheet name="#32" sheetId="11" r:id="rId45"/>
    <sheet name="#43" sheetId="17" r:id="rId46"/>
    <sheet name="#53" sheetId="23" r:id="rId47"/>
    <sheet name="#74" sheetId="28" r:id="rId48"/>
    <sheet name="#129" sheetId="35" r:id="rId49"/>
    <sheet name="#133" sheetId="38" r:id="rId50"/>
    <sheet name="#134" sheetId="39" r:id="rId51"/>
    <sheet name="Sheet3" sheetId="44" r:id="rId52"/>
  </sheets>
  <externalReferences>
    <externalReference r:id="rId53"/>
    <externalReference r:id="rId54"/>
  </externalReferences>
  <definedNames>
    <definedName name="_xlnm.Print_Area" localSheetId="1">'#02'!$A$1:$L$32</definedName>
    <definedName name="_xlnm.Print_Area" localSheetId="3">'#04'!$A$1:$L$37</definedName>
    <definedName name="_xlnm.Print_Area" localSheetId="24">'#101'!$A$1:$L$30</definedName>
    <definedName name="_xlnm.Print_Area" localSheetId="37">'#103'!$A$1:$L$29</definedName>
    <definedName name="_xlnm.Print_Area" localSheetId="38">'#104'!$A$1:$L$29</definedName>
    <definedName name="_xlnm.Print_Area" localSheetId="25">'#121'!$A$1:$L$30</definedName>
    <definedName name="_xlnm.Print_Area" localSheetId="26">'#130'!$A$1:$L$30</definedName>
    <definedName name="_xlnm.Print_Area" localSheetId="4">'#15'!$A$1:$L$30</definedName>
    <definedName name="_xlnm.Print_Area" localSheetId="27">'#150'!$A$1:$L$30</definedName>
    <definedName name="_xlnm.Print_Area" localSheetId="28">'#152'!$A$1:$L$29</definedName>
    <definedName name="_xlnm.Print_Area" localSheetId="42">'#159'!$A$1:$L$29</definedName>
    <definedName name="_xlnm.Print_Area" localSheetId="29">'#164'!$A$1:$L$29</definedName>
    <definedName name="_xlnm.Print_Area" localSheetId="6">'#17'!$A$1:$L$29</definedName>
    <definedName name="_xlnm.Print_Area" localSheetId="7">'#28'!$A$1:$L$29</definedName>
    <definedName name="_xlnm.Print_Area" localSheetId="9">'#36'!$A$1:$L$28</definedName>
    <definedName name="_xlnm.Print_Area" localSheetId="34">'#40'!$A$1:$L$28</definedName>
    <definedName name="_xlnm.Print_Area" localSheetId="10">'#41'!$A$1:$L$27</definedName>
    <definedName name="_xlnm.Print_Area" localSheetId="12">'#44'!$A$1:$L$27</definedName>
    <definedName name="_xlnm.Print_Area" localSheetId="13">'#45'!$A$1:$L$29</definedName>
    <definedName name="_xlnm.Print_Area" localSheetId="14">'#47'!$A$1:$L$35</definedName>
    <definedName name="_xlnm.Print_Area" localSheetId="15">'#48'!$A$1:$L$31</definedName>
    <definedName name="_xlnm.Print_Area" localSheetId="16">'#49'!$A$1:$L$29</definedName>
    <definedName name="_xlnm.Print_Area" localSheetId="17">'#54'!$A$1:$L$29</definedName>
    <definedName name="_xlnm.Print_Area" localSheetId="18">'#55'!$A$1:$L$29</definedName>
    <definedName name="_xlnm.Print_Area" localSheetId="19">'#56'!$A$1:$L$29</definedName>
    <definedName name="_xlnm.Print_Area" localSheetId="20">'#73'!$A$1:$L$28</definedName>
    <definedName name="_xlnm.Print_Area" localSheetId="21">'#79'!$A$1:$L$29</definedName>
    <definedName name="_xlnm.Print_Area" localSheetId="22">'#80'!$A$1:$L$30</definedName>
    <definedName name="_xlnm.Print_Area" localSheetId="23">'#81'!$A$1:$L$29</definedName>
    <definedName name="_xlnm.Print_Area" localSheetId="0">DELI!$A$1:$L$31</definedName>
    <definedName name="_xlnm.Print_Area" localSheetId="30">Summary!$A$1:$G$47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40" l="1"/>
  <c r="F42" i="40"/>
  <c r="F41" i="40"/>
  <c r="F24" i="22" l="1"/>
  <c r="F19" i="54"/>
  <c r="F20" i="54" s="1"/>
  <c r="H12" i="54"/>
  <c r="F27" i="52"/>
  <c r="F20" i="49"/>
  <c r="F21" i="53" l="1"/>
  <c r="F22" i="53" s="1"/>
  <c r="F23" i="53" s="1"/>
  <c r="F24" i="53" s="1"/>
  <c r="F25" i="53" s="1"/>
  <c r="F26" i="53" s="1"/>
  <c r="F27" i="53" s="1"/>
  <c r="F18" i="53"/>
  <c r="F19" i="53" s="1"/>
  <c r="F20" i="53" s="1"/>
  <c r="H12" i="53"/>
  <c r="F20" i="40"/>
  <c r="F21" i="40"/>
  <c r="F40" i="40" l="1"/>
  <c r="F19" i="52" l="1"/>
  <c r="F20" i="52" s="1"/>
  <c r="F21" i="52" s="1"/>
  <c r="F22" i="52" s="1"/>
  <c r="F23" i="52" s="1"/>
  <c r="F24" i="52" s="1"/>
  <c r="F25" i="52" s="1"/>
  <c r="F26" i="52" s="1"/>
  <c r="H12" i="52"/>
  <c r="F43" i="40"/>
  <c r="F24" i="51"/>
  <c r="F25" i="51" s="1"/>
  <c r="F26" i="51" s="1"/>
  <c r="F23" i="51"/>
  <c r="F19" i="36"/>
  <c r="F27" i="40"/>
  <c r="F19" i="51" l="1"/>
  <c r="F20" i="51" s="1"/>
  <c r="F21" i="51" s="1"/>
  <c r="F22" i="51" s="1"/>
  <c r="H12" i="51"/>
  <c r="F39" i="40"/>
  <c r="F25" i="40" l="1"/>
  <c r="F19" i="27" l="1"/>
  <c r="F20" i="27" s="1"/>
  <c r="E46" i="40"/>
  <c r="F36" i="40"/>
  <c r="F10" i="50" l="1"/>
  <c r="F11" i="50" s="1"/>
  <c r="F12" i="50" s="1"/>
  <c r="F13" i="50" s="1"/>
  <c r="H3" i="50"/>
  <c r="F45" i="40"/>
  <c r="F17" i="40"/>
  <c r="F19" i="49"/>
  <c r="H12" i="49"/>
  <c r="F44" i="40" l="1"/>
  <c r="F19" i="48"/>
  <c r="F20" i="48" s="1"/>
  <c r="H12" i="48"/>
  <c r="F10" i="29"/>
  <c r="F11" i="29" s="1"/>
  <c r="F12" i="29" s="1"/>
  <c r="F13" i="29" s="1"/>
  <c r="F14" i="29" s="1"/>
  <c r="F10" i="43"/>
  <c r="F11" i="43" s="1"/>
  <c r="F12" i="43" s="1"/>
  <c r="F33" i="40"/>
  <c r="F38" i="40" l="1"/>
  <c r="F37" i="40"/>
  <c r="F35" i="40"/>
  <c r="F34" i="40"/>
  <c r="F32" i="40"/>
  <c r="F31" i="40"/>
  <c r="F30" i="40"/>
  <c r="F29" i="40"/>
  <c r="F28" i="40"/>
  <c r="F24" i="40"/>
  <c r="F23" i="40"/>
  <c r="F22" i="40"/>
  <c r="F19" i="40"/>
  <c r="F18" i="40"/>
  <c r="F46" i="40" l="1"/>
  <c r="J32" i="41" s="1"/>
  <c r="J30" i="41" s="1"/>
  <c r="F19" i="26"/>
  <c r="F20" i="26" s="1"/>
  <c r="F21" i="26" s="1"/>
  <c r="F22" i="26" s="1"/>
  <c r="F23" i="26" s="1"/>
  <c r="F24" i="26" s="1"/>
  <c r="F25" i="26" s="1"/>
  <c r="F26" i="26" s="1"/>
  <c r="F27" i="26" s="1"/>
  <c r="F19" i="47" l="1"/>
  <c r="H12" i="47"/>
  <c r="F20" i="6" l="1"/>
  <c r="F21" i="6" s="1"/>
  <c r="H13" i="6"/>
  <c r="F19" i="20" l="1"/>
  <c r="F20" i="20" s="1"/>
  <c r="F21" i="20" s="1"/>
  <c r="F22" i="20" s="1"/>
  <c r="F23" i="20" s="1"/>
  <c r="F24" i="20" s="1"/>
  <c r="F25" i="20" s="1"/>
  <c r="F26" i="20" s="1"/>
  <c r="F27" i="20" s="1"/>
  <c r="F28" i="20" s="1"/>
  <c r="F29" i="20" s="1"/>
  <c r="F30" i="20" s="1"/>
  <c r="F19" i="45"/>
  <c r="H12" i="45"/>
  <c r="H3" i="43"/>
  <c r="F19" i="9"/>
  <c r="F20" i="9" s="1"/>
  <c r="F21" i="9" s="1"/>
  <c r="F22" i="9" s="1"/>
  <c r="F23" i="9" s="1"/>
  <c r="F24" i="9" s="1"/>
  <c r="H12" i="9"/>
  <c r="F19" i="12"/>
  <c r="F20" i="12" s="1"/>
  <c r="H12" i="12"/>
  <c r="F19" i="8"/>
  <c r="F20" i="8" s="1"/>
  <c r="F21" i="8" s="1"/>
  <c r="F22" i="8" s="1"/>
  <c r="F23" i="8" s="1"/>
  <c r="F24" i="8" s="1"/>
  <c r="H12" i="8"/>
  <c r="F19" i="7"/>
  <c r="F20" i="7" s="1"/>
  <c r="F21" i="7" s="1"/>
  <c r="H12" i="7"/>
  <c r="F19" i="5"/>
  <c r="F20" i="5" s="1"/>
  <c r="H12" i="5"/>
  <c r="H23" i="3"/>
  <c r="F19" i="3"/>
  <c r="F20" i="3" s="1"/>
  <c r="F21" i="3" s="1"/>
  <c r="F22" i="3" s="1"/>
  <c r="F23" i="3" s="1"/>
  <c r="F24" i="3" s="1"/>
  <c r="F25" i="3" s="1"/>
  <c r="H12" i="3"/>
  <c r="F19" i="1"/>
  <c r="F20" i="1" s="1"/>
  <c r="F21" i="1" s="1"/>
  <c r="F22" i="1" s="1"/>
  <c r="F23" i="1" s="1"/>
  <c r="H12" i="1"/>
  <c r="H21" i="7" l="1"/>
  <c r="J31" i="41" l="1"/>
  <c r="F10" i="39"/>
  <c r="H3" i="39"/>
  <c r="F10" i="38"/>
  <c r="H3" i="38"/>
  <c r="F19" i="37"/>
  <c r="H12" i="37"/>
  <c r="F20" i="36"/>
  <c r="H12" i="36"/>
  <c r="F10" i="35"/>
  <c r="F11" i="35" s="1"/>
  <c r="F12" i="35" s="1"/>
  <c r="H3" i="35"/>
  <c r="F10" i="33"/>
  <c r="H3" i="33"/>
  <c r="F19" i="34"/>
  <c r="F20" i="34" s="1"/>
  <c r="F21" i="34" s="1"/>
  <c r="H12" i="34"/>
  <c r="F19" i="32"/>
  <c r="F20" i="32" s="1"/>
  <c r="F21" i="32" s="1"/>
  <c r="H12" i="32"/>
  <c r="F19" i="31"/>
  <c r="F20" i="31" s="1"/>
  <c r="F21" i="31" s="1"/>
  <c r="F22" i="31" s="1"/>
  <c r="F23" i="31" s="1"/>
  <c r="F24" i="31" s="1"/>
  <c r="F25" i="31" s="1"/>
  <c r="F26" i="31" s="1"/>
  <c r="F27" i="31" s="1"/>
  <c r="F28" i="31" s="1"/>
  <c r="H12" i="31"/>
  <c r="F19" i="30"/>
  <c r="F20" i="30" s="1"/>
  <c r="F21" i="30" s="1"/>
  <c r="F22" i="30" s="1"/>
  <c r="F23" i="30" s="1"/>
  <c r="F24" i="30" s="1"/>
  <c r="F25" i="30" s="1"/>
  <c r="H12" i="30"/>
  <c r="H3" i="29"/>
  <c r="F10" i="28"/>
  <c r="F11" i="28" s="1"/>
  <c r="H3" i="28"/>
  <c r="H12" i="27"/>
  <c r="H12" i="26"/>
  <c r="F19" i="25"/>
  <c r="F20" i="25" s="1"/>
  <c r="F21" i="25" s="1"/>
  <c r="F22" i="25" s="1"/>
  <c r="H12" i="25"/>
  <c r="F19" i="24"/>
  <c r="F20" i="24" s="1"/>
  <c r="F21" i="24" s="1"/>
  <c r="H12" i="24"/>
  <c r="F10" i="23"/>
  <c r="F11" i="23" s="1"/>
  <c r="F12" i="23" s="1"/>
  <c r="H3" i="23"/>
  <c r="F19" i="22"/>
  <c r="F20" i="22" s="1"/>
  <c r="F21" i="22" s="1"/>
  <c r="F22" i="22" s="1"/>
  <c r="F23" i="22" s="1"/>
  <c r="H12" i="22"/>
  <c r="F19" i="21"/>
  <c r="F20" i="21" s="1"/>
  <c r="F29" i="21" s="1"/>
  <c r="F30" i="21" s="1"/>
  <c r="H12" i="21"/>
  <c r="H12" i="20"/>
  <c r="F19" i="19"/>
  <c r="F20" i="19" s="1"/>
  <c r="F21" i="19" s="1"/>
  <c r="F22" i="19" s="1"/>
  <c r="F23" i="19" s="1"/>
  <c r="F24" i="19" s="1"/>
  <c r="F25" i="19" s="1"/>
  <c r="F26" i="19" s="1"/>
  <c r="F27" i="19" s="1"/>
  <c r="F28" i="19" s="1"/>
  <c r="F29" i="19" s="1"/>
  <c r="H12" i="19"/>
  <c r="F19" i="18"/>
  <c r="F20" i="18" s="1"/>
  <c r="F21" i="18" s="1"/>
  <c r="F22" i="18" s="1"/>
  <c r="F23" i="18" s="1"/>
  <c r="F24" i="18" s="1"/>
  <c r="F25" i="18" s="1"/>
  <c r="F26" i="18" s="1"/>
  <c r="F27" i="18" s="1"/>
  <c r="H12" i="18"/>
  <c r="F10" i="17"/>
  <c r="H3" i="17"/>
  <c r="F19" i="16"/>
  <c r="F20" i="16" s="1"/>
  <c r="H12" i="16"/>
  <c r="F19" i="15"/>
  <c r="F20" i="15" s="1"/>
  <c r="H12" i="15"/>
  <c r="H12" i="14"/>
  <c r="F19" i="14"/>
  <c r="F20" i="14" s="1"/>
  <c r="F21" i="14" s="1"/>
  <c r="F19" i="13"/>
  <c r="F20" i="13" s="1"/>
  <c r="F21" i="13" s="1"/>
  <c r="H12" i="13"/>
  <c r="F10" i="11"/>
  <c r="F11" i="11" s="1"/>
  <c r="H3" i="11"/>
  <c r="F10" i="10"/>
  <c r="F11" i="10" s="1"/>
  <c r="H3" i="10"/>
  <c r="F19" i="4"/>
  <c r="F20" i="4" s="1"/>
  <c r="F21" i="4" s="1"/>
  <c r="F22" i="4" s="1"/>
  <c r="H12" i="4"/>
  <c r="F19" i="2"/>
  <c r="F20" i="2" s="1"/>
  <c r="F21" i="2" s="1"/>
  <c r="F22" i="2" s="1"/>
  <c r="F23" i="2" s="1"/>
  <c r="F24" i="2" s="1"/>
  <c r="H12" i="2"/>
  <c r="J20" i="41" l="1"/>
  <c r="E47" i="40" l="1"/>
</calcChain>
</file>

<file path=xl/sharedStrings.xml><?xml version="1.0" encoding="utf-8"?>
<sst xmlns="http://schemas.openxmlformats.org/spreadsheetml/2006/main" count="820" uniqueCount="184">
  <si>
    <t>STATEMENT OF ACCOUNT</t>
  </si>
  <si>
    <t>Customer</t>
  </si>
  <si>
    <t>Koufu Pte ltd</t>
  </si>
  <si>
    <t>ID#02</t>
  </si>
  <si>
    <t>No 18, Woodlands Terrace</t>
  </si>
  <si>
    <t>Term: 30 days</t>
  </si>
  <si>
    <t>Singapore 738443</t>
  </si>
  <si>
    <t>FRUIT - Rasapura Masters</t>
  </si>
  <si>
    <t>Date: 31-03-2020</t>
  </si>
  <si>
    <t>DATE</t>
  </si>
  <si>
    <t>INVOICE</t>
  </si>
  <si>
    <t>AMOUNT</t>
  </si>
  <si>
    <t>Discount</t>
  </si>
  <si>
    <t>PAYMENT</t>
  </si>
  <si>
    <t>BALANCE</t>
  </si>
  <si>
    <t>ID#03</t>
  </si>
  <si>
    <t>DRINK - Rasapura</t>
  </si>
  <si>
    <t>ID#04</t>
  </si>
  <si>
    <t>DESSERT - Rasapura</t>
  </si>
  <si>
    <t>ID#05</t>
  </si>
  <si>
    <t>IR, Singapore Pool Stall</t>
  </si>
  <si>
    <t>ID#15</t>
  </si>
  <si>
    <t>ID#16</t>
  </si>
  <si>
    <t>Drink - Novena Squara 2</t>
  </si>
  <si>
    <t>ID#17</t>
  </si>
  <si>
    <t>Dessert - Fork &amp; Spoon                            Novena Square 2</t>
  </si>
  <si>
    <t xml:space="preserve"> </t>
  </si>
  <si>
    <t>ID#28</t>
  </si>
  <si>
    <t>Dim Sum - Blk 500 Toa Payoh Centre</t>
  </si>
  <si>
    <t>ID#29</t>
  </si>
  <si>
    <t>DESSERT - Blk 500 Toa Payoh Centre</t>
  </si>
  <si>
    <t>ID#31</t>
  </si>
  <si>
    <t>Dim Sum  - Nanyang Polythenic</t>
  </si>
  <si>
    <t>ID#32</t>
  </si>
  <si>
    <t>Dessert  - Nanyang Polythenic</t>
  </si>
  <si>
    <t>ID#36</t>
  </si>
  <si>
    <t xml:space="preserve">DESSERT - Fusionoplis Way </t>
  </si>
  <si>
    <t>ID#39</t>
  </si>
  <si>
    <t>Fruit - Ngee Ann Polythenic</t>
  </si>
  <si>
    <t>ID#40</t>
  </si>
  <si>
    <t>Dim Sum - Ngee Ann Polythenic</t>
  </si>
  <si>
    <t>ID#41</t>
  </si>
  <si>
    <t>Dessert  - Ngee Ann Polythenic</t>
  </si>
  <si>
    <t>Koufu Pte Ltd</t>
  </si>
  <si>
    <t>ID#42</t>
  </si>
  <si>
    <t>Fruit - JEM Cook House</t>
  </si>
  <si>
    <t>ID#43</t>
  </si>
  <si>
    <t>Dim Sum - JEM Cook House</t>
  </si>
  <si>
    <t>ID#44</t>
  </si>
  <si>
    <t>DESSERT - JEM COOK HOUSE</t>
  </si>
  <si>
    <t>ID#45</t>
  </si>
  <si>
    <t>Dessert - Happy Hawker</t>
  </si>
  <si>
    <t>ID#47</t>
  </si>
  <si>
    <t>DESSERT - Blk 632 Bukit Batok</t>
  </si>
  <si>
    <t>ID#48</t>
  </si>
  <si>
    <t xml:space="preserve">Drink - West Mall Singapore </t>
  </si>
  <si>
    <t>ID#49</t>
  </si>
  <si>
    <t xml:space="preserve">Dessert - West Mall Singapore </t>
  </si>
  <si>
    <t>ID#53</t>
  </si>
  <si>
    <t>Fruit - Blk 768 Woodlands</t>
  </si>
  <si>
    <t>ID#54</t>
  </si>
  <si>
    <t>Drink - Blk 768 Woodlands</t>
  </si>
  <si>
    <t>ID#55</t>
  </si>
  <si>
    <t>Dim Sum - Blk 768 Woodlands</t>
  </si>
  <si>
    <t>ID#56</t>
  </si>
  <si>
    <t>DESSERT - FORK &amp; SPOON                Woodlands Blk 768</t>
  </si>
  <si>
    <t>ID#73</t>
  </si>
  <si>
    <t>DIM SUM  - Blk 118 rivervale Plaza</t>
  </si>
  <si>
    <t>ID#74</t>
  </si>
  <si>
    <t>Drink - Sengang General Community Hospital</t>
  </si>
  <si>
    <t>ID#75</t>
  </si>
  <si>
    <t>Dessert  - Sengang General Community Hospital</t>
  </si>
  <si>
    <t>ID#79</t>
  </si>
  <si>
    <t>Dessert - Puggol OASIS                        (Gourmet Paradise)</t>
  </si>
  <si>
    <t>ID#80</t>
  </si>
  <si>
    <t>DESSERT - Punggol Field Blk 168</t>
  </si>
  <si>
    <t>ID#81</t>
  </si>
  <si>
    <t>Dessert - WaterWay Point</t>
  </si>
  <si>
    <t>ID#101</t>
  </si>
  <si>
    <t>Blk 267, Compassvale Link</t>
  </si>
  <si>
    <t>ID#127</t>
  </si>
  <si>
    <t>DESSERT - WOODGROVE</t>
  </si>
  <si>
    <t>ID#129</t>
  </si>
  <si>
    <t>Yew Tee Point - Dessert</t>
  </si>
  <si>
    <t>ID#130</t>
  </si>
  <si>
    <t>622D Punggol - Tim Sim</t>
  </si>
  <si>
    <t>ID#131</t>
  </si>
  <si>
    <t>622D Punggol - Drink</t>
  </si>
  <si>
    <t>ID#133</t>
  </si>
  <si>
    <t>83 Punggol Central - Drink Stall</t>
  </si>
  <si>
    <t>ID#134</t>
  </si>
  <si>
    <t xml:space="preserve">470 Toa Payoh - Fork &amp; Spoon </t>
  </si>
  <si>
    <t>Customer ID</t>
  </si>
  <si>
    <t>Outlet Name</t>
  </si>
  <si>
    <t>Amount</t>
  </si>
  <si>
    <t>Discount 2%</t>
  </si>
  <si>
    <t>Koufu Rasapura Masters - Fruit</t>
  </si>
  <si>
    <t>Koufu Rasapura Masters - Dessert</t>
  </si>
  <si>
    <t>Koufu  Novena Square 2 - Fork &amp; Spoon Dessert</t>
  </si>
  <si>
    <t>Koufu  Blk 500 Toa Payoh - Dim Sum</t>
  </si>
  <si>
    <t>Koufu  Blk 500 Toa Payoh - Dessert</t>
  </si>
  <si>
    <t>Koufu JEM - Dessert</t>
  </si>
  <si>
    <t>Koufu Happy Hawker  - Dessert</t>
  </si>
  <si>
    <t>Koufu Blk 632 Bukit Batok</t>
  </si>
  <si>
    <t>Koufu West Mall - Drink</t>
  </si>
  <si>
    <t>Koufu West Mall - Dessert</t>
  </si>
  <si>
    <t>Koufu Blk 768 Woodlands - Drink</t>
  </si>
  <si>
    <t>Koufu Blk 768 Woodlands - Dim Sum</t>
  </si>
  <si>
    <t>Koufu Fork &amp; Spoon Blk 768 Woodlands  - Dessert</t>
  </si>
  <si>
    <t>Koufu Puggol OASIS (Gourmet Paradise)</t>
  </si>
  <si>
    <t>Koufu  Blk 168 Punggol Field - Dessert</t>
  </si>
  <si>
    <t>CREDIT NOTE</t>
  </si>
  <si>
    <t>Name</t>
  </si>
  <si>
    <t>Credit Note</t>
  </si>
  <si>
    <t xml:space="preserve">Date </t>
  </si>
  <si>
    <t>ITEM</t>
  </si>
  <si>
    <t>DESCRIPTION</t>
  </si>
  <si>
    <t>AMOUNT (S$)</t>
  </si>
  <si>
    <t>Sub Total</t>
  </si>
  <si>
    <t>GST</t>
  </si>
  <si>
    <t>Grand Total</t>
  </si>
  <si>
    <t>Date : 31-08-2020</t>
  </si>
  <si>
    <t>ID#76</t>
  </si>
  <si>
    <t>DIM SUM  - Sengkang Hospital</t>
  </si>
  <si>
    <t>ID#104</t>
  </si>
  <si>
    <t>Dim Sum- WoodGrove</t>
  </si>
  <si>
    <t>Dim Sum - Novena Squara 2</t>
  </si>
  <si>
    <t>Date: 31-10-2020</t>
  </si>
  <si>
    <t>ID#103</t>
  </si>
  <si>
    <t>DRINK - WOODGROVE</t>
  </si>
  <si>
    <t>Koufu Rasapura Masters - DRINK</t>
  </si>
  <si>
    <t>Overcharges</t>
  </si>
  <si>
    <t>ID#150</t>
  </si>
  <si>
    <t>83 WATERWAY POINT- DIM Sum</t>
  </si>
  <si>
    <t>Date: 28-02-2021</t>
  </si>
  <si>
    <t>Koufu - 622D Punggol - Tim sum</t>
  </si>
  <si>
    <t>Date: 31-03-2021</t>
  </si>
  <si>
    <t>ID#152</t>
  </si>
  <si>
    <t xml:space="preserve">BLK 671A EDGEFIELD PLAINS </t>
  </si>
  <si>
    <t>Koufu  Blk 671 Edgefield</t>
  </si>
  <si>
    <t>ID#154</t>
  </si>
  <si>
    <t>Drink Stall - Republic Polytechnic</t>
  </si>
  <si>
    <t>Koufu Blk 118 Rivervale Drive - Dim sum</t>
  </si>
  <si>
    <t>Date: 30-06-2021</t>
  </si>
  <si>
    <t>Date: 31-07-2020</t>
  </si>
  <si>
    <t>Koufu -Fusionopolis - Dessert</t>
  </si>
  <si>
    <t>Millenia Walk - Dessert</t>
  </si>
  <si>
    <t>Koufu Blk 83 Punggol Central - Dessert</t>
  </si>
  <si>
    <t>Date: 30-10-2021</t>
  </si>
  <si>
    <t>ID#164</t>
  </si>
  <si>
    <t>Koufu  Blk 168 Punggol Field - Dim Sum</t>
  </si>
  <si>
    <t>Koufu Blk 83 Punggol Central - Dim Sum</t>
  </si>
  <si>
    <t>Koufu JEM - Fruits</t>
  </si>
  <si>
    <t>Punggol Blk 168 - Dim Sum</t>
  </si>
  <si>
    <t>Date: 30-11-2021</t>
  </si>
  <si>
    <t>KOUFU GROUP LIMITED</t>
  </si>
  <si>
    <t>1, WOODLANDS HEIGH #07-01</t>
  </si>
  <si>
    <t>SINGAPORE 737859</t>
  </si>
  <si>
    <t xml:space="preserve">Koufu Blk 267 Compassvale link </t>
  </si>
  <si>
    <t>KOUFU PTE LTD</t>
  </si>
  <si>
    <t>Date: 31-12-2021</t>
  </si>
  <si>
    <t>id#15</t>
  </si>
  <si>
    <t>Koufu  Novena Square 2 - Dim Sum</t>
  </si>
  <si>
    <t>Date: 31-01-2022</t>
  </si>
  <si>
    <t>Koufu  Novena Square 2 - Drink</t>
  </si>
  <si>
    <t>Date: 28-02-2022</t>
  </si>
  <si>
    <t>Date: 31-03-2022</t>
  </si>
  <si>
    <t>1, Woodlands Height #07-01</t>
  </si>
  <si>
    <t>Singapore 737859</t>
  </si>
  <si>
    <t>1, WOODLANDS HEIGHT #07-01</t>
  </si>
  <si>
    <t>ID#182</t>
  </si>
  <si>
    <t>DELI ASIA (S) PTE LTD</t>
  </si>
  <si>
    <t>1, WOODLANDS HIGHT #01-03</t>
  </si>
  <si>
    <t>Date: 30-04-2022</t>
  </si>
  <si>
    <t>West Mall - Fruit Stall</t>
  </si>
  <si>
    <t>ID#121</t>
  </si>
  <si>
    <t>Koufu West Mall - Fruit Stall</t>
  </si>
  <si>
    <t>Koufu- Ngee ann Poly - Dessert</t>
  </si>
  <si>
    <t>Balance as at 30-04-2022</t>
  </si>
  <si>
    <t>Sales discount 2% for the month of Apr 2022</t>
  </si>
  <si>
    <t>Monthly Sales  Summary  - Apr 2022</t>
  </si>
  <si>
    <t>MONTHLY SUMMARY ( 1 - 30 Apr 2022)</t>
  </si>
  <si>
    <t>Date: 31-05-2022</t>
  </si>
  <si>
    <t>CN005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</si>
</sst>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\ mmm\ yyyy;@"/>
    <numFmt numFmtId="167" formatCode="[$-14809]d\ mmmm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/>
    <xf numFmtId="166" fontId="4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166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" fontId="6" fillId="0" borderId="7" xfId="0" applyNumberFormat="1" applyFont="1" applyBorder="1"/>
    <xf numFmtId="0" fontId="6" fillId="0" borderId="7" xfId="0" applyFont="1" applyBorder="1" applyAlignment="1">
      <alignment horizontal="center"/>
    </xf>
    <xf numFmtId="44" fontId="6" fillId="0" borderId="7" xfId="2" applyNumberFormat="1" applyFont="1" applyBorder="1"/>
    <xf numFmtId="164" fontId="6" fillId="0" borderId="7" xfId="2" applyFont="1" applyBorder="1"/>
    <xf numFmtId="164" fontId="0" fillId="0" borderId="7" xfId="2" applyFont="1" applyBorder="1"/>
    <xf numFmtId="16" fontId="0" fillId="0" borderId="7" xfId="0" applyNumberFormat="1" applyBorder="1"/>
    <xf numFmtId="0" fontId="2" fillId="0" borderId="7" xfId="0" applyFont="1" applyBorder="1" applyAlignment="1">
      <alignment horizontal="center"/>
    </xf>
    <xf numFmtId="164" fontId="0" fillId="0" borderId="0" xfId="2" applyFont="1"/>
    <xf numFmtId="0" fontId="2" fillId="0" borderId="7" xfId="0" applyFont="1" applyBorder="1"/>
    <xf numFmtId="0" fontId="6" fillId="0" borderId="7" xfId="0" applyFont="1" applyBorder="1"/>
    <xf numFmtId="166" fontId="6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2" applyFont="1"/>
    <xf numFmtId="44" fontId="0" fillId="0" borderId="0" xfId="0" applyNumberFormat="1"/>
    <xf numFmtId="0" fontId="6" fillId="0" borderId="0" xfId="0" applyFont="1"/>
    <xf numFmtId="14" fontId="5" fillId="0" borderId="0" xfId="0" applyNumberFormat="1" applyFont="1" applyAlignment="1">
      <alignment wrapText="1"/>
    </xf>
    <xf numFmtId="0" fontId="0" fillId="0" borderId="7" xfId="0" applyBorder="1"/>
    <xf numFmtId="43" fontId="0" fillId="0" borderId="0" xfId="1" applyNumberFormat="1" applyFont="1"/>
    <xf numFmtId="166" fontId="0" fillId="0" borderId="0" xfId="0" applyNumberFormat="1" applyAlignment="1">
      <alignment horizontal="center"/>
    </xf>
    <xf numFmtId="0" fontId="6" fillId="0" borderId="0" xfId="0" applyFont="1" applyAlignment="1">
      <alignment horizontal="left" vertical="center" wrapText="1"/>
    </xf>
    <xf numFmtId="166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3" fontId="3" fillId="3" borderId="10" xfId="1" applyNumberFormat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43" fontId="0" fillId="0" borderId="13" xfId="1" applyNumberFormat="1" applyFont="1" applyBorder="1"/>
    <xf numFmtId="16" fontId="0" fillId="0" borderId="7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4" fontId="3" fillId="0" borderId="10" xfId="2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4" fillId="0" borderId="3" xfId="0" applyFont="1" applyBorder="1"/>
    <xf numFmtId="0" fontId="11" fillId="0" borderId="0" xfId="0" applyFont="1" applyAlignment="1">
      <alignment horizontal="left"/>
    </xf>
    <xf numFmtId="0" fontId="12" fillId="0" borderId="4" xfId="0" applyFont="1" applyBorder="1"/>
    <xf numFmtId="0" fontId="11" fillId="0" borderId="3" xfId="0" applyFont="1" applyBorder="1"/>
    <xf numFmtId="0" fontId="14" fillId="0" borderId="4" xfId="0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17" xfId="0" applyBorder="1"/>
    <xf numFmtId="0" fontId="12" fillId="0" borderId="6" xfId="0" applyFont="1" applyBorder="1"/>
    <xf numFmtId="0" fontId="3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164" fontId="12" fillId="0" borderId="4" xfId="2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4" fontId="3" fillId="0" borderId="26" xfId="2" applyFont="1" applyBorder="1"/>
    <xf numFmtId="164" fontId="0" fillId="0" borderId="0" xfId="0" applyNumberFormat="1"/>
    <xf numFmtId="9" fontId="3" fillId="0" borderId="12" xfId="0" applyNumberFormat="1" applyFont="1" applyBorder="1" applyAlignment="1">
      <alignment horizontal="center"/>
    </xf>
    <xf numFmtId="164" fontId="3" fillId="0" borderId="30" xfId="2" applyFont="1" applyBorder="1"/>
    <xf numFmtId="164" fontId="3" fillId="0" borderId="34" xfId="2" applyFont="1" applyBorder="1"/>
    <xf numFmtId="0" fontId="0" fillId="0" borderId="6" xfId="0" applyBorder="1"/>
    <xf numFmtId="0" fontId="0" fillId="0" borderId="0" xfId="0" applyAlignment="1">
      <alignment horizontal="left" vertical="top" wrapText="1"/>
    </xf>
    <xf numFmtId="0" fontId="12" fillId="0" borderId="4" xfId="0" quotePrefix="1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7" xfId="0" applyFont="1" applyFill="1" applyBorder="1" applyAlignment="1">
      <alignment horizontal="center" vertical="center"/>
    </xf>
    <xf numFmtId="164" fontId="1" fillId="0" borderId="7" xfId="2" applyFont="1" applyFill="1" applyBorder="1" applyAlignment="1">
      <alignment horizontal="center" vertical="center"/>
    </xf>
    <xf numFmtId="164" fontId="1" fillId="0" borderId="7" xfId="2" applyFont="1" applyBorder="1"/>
    <xf numFmtId="0" fontId="0" fillId="0" borderId="7" xfId="0" applyFont="1" applyBorder="1" applyAlignment="1">
      <alignment horizontal="center"/>
    </xf>
    <xf numFmtId="166" fontId="0" fillId="0" borderId="0" xfId="0" applyNumberFormat="1" applyFont="1"/>
    <xf numFmtId="0" fontId="0" fillId="0" borderId="0" xfId="0" applyFont="1" applyAlignment="1">
      <alignment horizontal="center"/>
    </xf>
    <xf numFmtId="164" fontId="1" fillId="0" borderId="0" xfId="2" applyFont="1"/>
    <xf numFmtId="164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/>
    <xf numFmtId="0" fontId="6" fillId="0" borderId="7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7" fillId="0" borderId="0" xfId="0" applyFont="1" applyAlignment="1">
      <alignment wrapText="1"/>
    </xf>
    <xf numFmtId="16" fontId="6" fillId="0" borderId="7" xfId="0" applyNumberFormat="1" applyFont="1" applyFill="1" applyBorder="1"/>
    <xf numFmtId="0" fontId="6" fillId="0" borderId="7" xfId="0" applyFont="1" applyFill="1" applyBorder="1"/>
    <xf numFmtId="164" fontId="6" fillId="0" borderId="7" xfId="2" applyFont="1" applyFill="1" applyBorder="1"/>
    <xf numFmtId="164" fontId="6" fillId="0" borderId="12" xfId="2" applyFont="1" applyBorder="1"/>
    <xf numFmtId="164" fontId="6" fillId="0" borderId="7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2" fillId="0" borderId="7" xfId="2" applyFont="1" applyBorder="1"/>
    <xf numFmtId="164" fontId="3" fillId="0" borderId="14" xfId="2" applyFont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6" fillId="0" borderId="12" xfId="0" applyFont="1" applyBorder="1" applyAlignment="1"/>
    <xf numFmtId="0" fontId="6" fillId="0" borderId="28" xfId="0" applyFont="1" applyBorder="1" applyAlignment="1"/>
    <xf numFmtId="0" fontId="6" fillId="0" borderId="29" xfId="0" applyFont="1" applyBorder="1" applyAlignment="1"/>
    <xf numFmtId="0" fontId="0" fillId="0" borderId="7" xfId="0" applyFont="1" applyBorder="1"/>
    <xf numFmtId="0" fontId="18" fillId="0" borderId="0" xfId="0" applyFont="1" applyAlignment="1">
      <alignment horizontal="center"/>
    </xf>
    <xf numFmtId="0" fontId="18" fillId="0" borderId="17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66" fontId="0" fillId="0" borderId="0" xfId="0" applyNumberFormat="1" applyAlignment="1"/>
    <xf numFmtId="0" fontId="0" fillId="0" borderId="0" xfId="0" applyAlignment="1"/>
    <xf numFmtId="164" fontId="3" fillId="0" borderId="16" xfId="2" applyFont="1" applyBorder="1" applyAlignment="1">
      <alignment horizontal="center"/>
    </xf>
    <xf numFmtId="164" fontId="3" fillId="0" borderId="14" xfId="2" applyFont="1" applyBorder="1" applyAlignment="1">
      <alignment horizontal="center"/>
    </xf>
    <xf numFmtId="0" fontId="6" fillId="0" borderId="12" xfId="0" applyFont="1" applyBorder="1" applyAlignment="1"/>
    <xf numFmtId="0" fontId="6" fillId="0" borderId="28" xfId="0" applyFont="1" applyBorder="1" applyAlignment="1"/>
    <xf numFmtId="0" fontId="6" fillId="0" borderId="29" xfId="0" applyFont="1" applyBorder="1" applyAlignment="1"/>
    <xf numFmtId="0" fontId="0" fillId="0" borderId="12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0" fontId="9" fillId="0" borderId="15" xfId="0" applyFont="1" applyBorder="1" applyAlignment="1"/>
    <xf numFmtId="0" fontId="9" fillId="0" borderId="16" xfId="0" applyFont="1" applyBorder="1" applyAlignment="1"/>
    <xf numFmtId="0" fontId="9" fillId="0" borderId="14" xfId="0" applyFont="1" applyBorder="1" applyAlignment="1"/>
    <xf numFmtId="0" fontId="6" fillId="0" borderId="36" xfId="0" applyFont="1" applyBorder="1" applyAlignment="1"/>
    <xf numFmtId="0" fontId="6" fillId="0" borderId="24" xfId="0" applyFont="1" applyBorder="1" applyAlignment="1"/>
    <xf numFmtId="0" fontId="6" fillId="0" borderId="25" xfId="0" applyFont="1" applyBorder="1" applyAlignment="1"/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3" fillId="0" borderId="17" xfId="0" applyFont="1" applyBorder="1" applyAlignment="1">
      <alignment horizontal="center"/>
    </xf>
    <xf numFmtId="0" fontId="0" fillId="0" borderId="17" xfId="0" applyBorder="1" applyAlignment="1"/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5</xdr:col>
      <xdr:colOff>1060450</xdr:colOff>
      <xdr:row>7</xdr:row>
      <xdr:rowOff>158328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B000C1F-F16E-9BD6-BDF5-188E1C42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8CC10A-8880-475C-B085-27DAD8F2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D13F51-B580-4A25-8CF3-5EEF2D27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DFEC38-938E-42DB-B624-76BAC86E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8E78D1-F397-4C2C-AF11-50C636BCD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BE01A5-DD77-4CF2-8B07-3AEACCC6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965200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8AC0CE-AB5F-4354-AD33-A6AA5F4D6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1060450</xdr:colOff>
      <xdr:row>8</xdr:row>
      <xdr:rowOff>24976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64DFCB-A20F-4E7B-93B6-553C9DB8F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1B9D69-B94B-40C9-94B7-3E5DD4D45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781A59-83C7-4136-A0BE-B93B60FE2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0</xdr:rowOff>
    </xdr:from>
    <xdr:to>
      <xdr:col>5</xdr:col>
      <xdr:colOff>1111250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73F4E6C-E4B9-4F74-BB50-B061443DF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888893-BCF0-4FB1-BF94-C0C59468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A487E-15BE-4BB6-9852-902F3FC8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F01B11-4B1D-4035-891F-527CA300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2E2DFD-B293-4FB5-98E5-C0A722F6B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732ED8-61AC-4EAD-AC28-DAD2554F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F57AD86-A04A-47FD-828B-BB948C0E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D6A577-F027-4A03-9385-42505D5B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82FF1C-EAA6-4AE8-9010-E13B97B1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1E40932-4E88-4675-BF56-28D4511E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0E8018-411D-4B01-BE20-55FDD7C8F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AB922C-144B-4A2F-AAC1-08B3655C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C4BB9E-5985-4C4C-8AE0-C7BA30B45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4CEA3B-74DE-423E-B96E-06009576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7FB2D52-E3AA-4FFD-B100-5B03424E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977900</xdr:colOff>
      <xdr:row>7</xdr:row>
      <xdr:rowOff>158326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B931FE-AC31-418E-A3C3-4139E456D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616858</xdr:colOff>
      <xdr:row>1</xdr:row>
      <xdr:rowOff>2721</xdr:rowOff>
    </xdr:from>
    <xdr:to>
      <xdr:col>7</xdr:col>
      <xdr:colOff>0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0D729D-97CB-441B-A2F1-AE0E50A5DA07}"/>
            </a:ext>
          </a:extLst>
        </xdr:cNvPr>
        <xdr:cNvGrpSpPr/>
      </xdr:nvGrpSpPr>
      <xdr:grpSpPr>
        <a:xfrm>
          <a:off x="616858" y="186871"/>
          <a:ext cx="6730092" cy="1220108"/>
          <a:chOff x="1499508" y="199571"/>
          <a:chExt cx="7658116" cy="1563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2E8EE26-AD76-4D99-B051-667260F6E83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499508" y="199571"/>
            <a:ext cx="1341353" cy="135520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3E73E05-2DF7-4EDB-BD0A-38988393F75E}"/>
              </a:ext>
            </a:extLst>
          </xdr:cNvPr>
          <xdr:cNvSpPr txBox="1"/>
        </xdr:nvSpPr>
        <xdr:spPr>
          <a:xfrm>
            <a:off x="2840891" y="258338"/>
            <a:ext cx="6316733" cy="15042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BDDA09-9E45-42BE-8B5F-CBB3815E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ADEB8D-3507-45AD-A674-CBCE1A68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616858</xdr:colOff>
      <xdr:row>1</xdr:row>
      <xdr:rowOff>2721</xdr:rowOff>
    </xdr:from>
    <xdr:to>
      <xdr:col>7</xdr:col>
      <xdr:colOff>0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A54D7A9-F33E-4B72-9EAF-73F6513240CF}"/>
            </a:ext>
          </a:extLst>
        </xdr:cNvPr>
        <xdr:cNvGrpSpPr/>
      </xdr:nvGrpSpPr>
      <xdr:grpSpPr>
        <a:xfrm>
          <a:off x="616858" y="186871"/>
          <a:ext cx="6730092" cy="1220108"/>
          <a:chOff x="1499508" y="199571"/>
          <a:chExt cx="7658116" cy="1563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CFC0EEB9-936D-4E13-A9D9-2054151D15E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499508" y="199571"/>
            <a:ext cx="1341353" cy="135520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846E8B9-5F9A-4209-B3D4-15CAECA4F785}"/>
              </a:ext>
            </a:extLst>
          </xdr:cNvPr>
          <xdr:cNvSpPr txBox="1"/>
        </xdr:nvSpPr>
        <xdr:spPr>
          <a:xfrm>
            <a:off x="2840891" y="258338"/>
            <a:ext cx="6316733" cy="15042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616858</xdr:colOff>
      <xdr:row>1</xdr:row>
      <xdr:rowOff>2721</xdr:rowOff>
    </xdr:from>
    <xdr:to>
      <xdr:col>7</xdr:col>
      <xdr:colOff>0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5FCBCD-7ED2-486F-B0B9-52ACC0DBC497}"/>
            </a:ext>
          </a:extLst>
        </xdr:cNvPr>
        <xdr:cNvGrpSpPr/>
      </xdr:nvGrpSpPr>
      <xdr:grpSpPr>
        <a:xfrm>
          <a:off x="616858" y="186871"/>
          <a:ext cx="6730092" cy="1220108"/>
          <a:chOff x="1499508" y="199571"/>
          <a:chExt cx="7658116" cy="1563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9F38B03-9D97-47E3-9522-CF9D687A8A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499508" y="199571"/>
            <a:ext cx="1341353" cy="135520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20D55A3-E8C7-4628-83FC-88E00D2F05D8}"/>
              </a:ext>
            </a:extLst>
          </xdr:cNvPr>
          <xdr:cNvSpPr txBox="1"/>
        </xdr:nvSpPr>
        <xdr:spPr>
          <a:xfrm>
            <a:off x="2840891" y="258338"/>
            <a:ext cx="6316733" cy="15042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616858</xdr:colOff>
      <xdr:row>1</xdr:row>
      <xdr:rowOff>2721</xdr:rowOff>
    </xdr:from>
    <xdr:to>
      <xdr:col>7</xdr:col>
      <xdr:colOff>0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0A97E9F-B80B-4E30-83E4-0E5499975664}"/>
            </a:ext>
          </a:extLst>
        </xdr:cNvPr>
        <xdr:cNvGrpSpPr/>
      </xdr:nvGrpSpPr>
      <xdr:grpSpPr>
        <a:xfrm>
          <a:off x="616858" y="186871"/>
          <a:ext cx="6730092" cy="1220108"/>
          <a:chOff x="1499508" y="199571"/>
          <a:chExt cx="7658116" cy="15630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D20EB92-C893-458E-B312-F58DE7DA5A5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499508" y="199571"/>
            <a:ext cx="1341353" cy="1355209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5D42715C-D24A-4CF6-964A-6A3EA6E34350}"/>
              </a:ext>
            </a:extLst>
          </xdr:cNvPr>
          <xdr:cNvSpPr txBox="1"/>
        </xdr:nvSpPr>
        <xdr:spPr>
          <a:xfrm>
            <a:off x="2840891" y="258338"/>
            <a:ext cx="6316733" cy="150424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616858</xdr:colOff>
      <xdr:row>1</xdr:row>
      <xdr:rowOff>2721</xdr:rowOff>
    </xdr:from>
    <xdr:to>
      <xdr:col>7</xdr:col>
      <xdr:colOff>0</xdr:colOff>
      <xdr:row>7</xdr:row>
      <xdr:rowOff>117929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E80F5E4-85E7-4770-9D88-8C1326C2175C}"/>
            </a:ext>
          </a:extLst>
        </xdr:cNvPr>
        <xdr:cNvGrpSpPr/>
      </xdr:nvGrpSpPr>
      <xdr:grpSpPr>
        <a:xfrm>
          <a:off x="616858" y="186871"/>
          <a:ext cx="6730092" cy="1220108"/>
          <a:chOff x="616858" y="186871"/>
          <a:chExt cx="6730092" cy="122010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4B0FED95-18BF-43F0-89DB-CB467A2AC76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616858" y="186871"/>
            <a:ext cx="1178805" cy="1057897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AAEF2E-88EB-4346-8069-2623A31A8ACE}"/>
              </a:ext>
            </a:extLst>
          </xdr:cNvPr>
          <xdr:cNvSpPr txBox="1"/>
        </xdr:nvSpPr>
        <xdr:spPr>
          <a:xfrm>
            <a:off x="1795690" y="232745"/>
            <a:ext cx="5551260" cy="11742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5</xdr:col>
      <xdr:colOff>1098550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43F668-9F09-4691-9BB4-6AF03373B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A4F1A3-3B26-4763-BE26-10F27A59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6</xdr:col>
      <xdr:colOff>12700</xdr:colOff>
      <xdr:row>7</xdr:row>
      <xdr:rowOff>158326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621891-21AF-4532-A3FD-EAD297A2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ECFC75-2DFC-42BC-999F-08219D5E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E27962E-BCA0-46B8-8028-33C183B2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1060450</xdr:colOff>
      <xdr:row>7</xdr:row>
      <xdr:rowOff>158326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F30439-0E21-4C0F-9A16-CBDCD472A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35750" cy="1447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sert%20Origin/Account/Accounting/2020%20-%20Financial%20Statement/2020%20-%20Sales%20Jour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ount\Accounting\Sales%20Journal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LIST"/>
      <sheetName val="Jun Debtors"/>
      <sheetName val="Sales Summary"/>
      <sheetName val="Customer List"/>
      <sheetName val="Outstanding"/>
      <sheetName val="Sept"/>
      <sheetName val="OCT"/>
      <sheetName val="NOV"/>
      <sheetName val="Dec"/>
      <sheetName val="Jan"/>
      <sheetName val="FEB"/>
      <sheetName val="MAR"/>
      <sheetName val="APR"/>
      <sheetName val="MAY"/>
      <sheetName val="JUN"/>
      <sheetName val="cASH"/>
      <sheetName val="Balestier "/>
      <sheetName val="Tong Shui Desserts"/>
      <sheetName val="AMK628"/>
      <sheetName val="Ronnie"/>
      <sheetName val="梅林_x0009_"/>
      <sheetName val="Soon Soon Soon"/>
      <sheetName val="The Dessert Shop (2)"/>
      <sheetName val="Wee Kee"/>
      <sheetName val="Dessert  Station"/>
      <sheetName val="樟宜村甜品屋           _x0009_"/>
      <sheetName val="好运   "/>
      <sheetName val="MFC"/>
      <sheetName val="ID#09"/>
      <sheetName val="ID#10"/>
      <sheetName val="ID#11"/>
      <sheetName val="ID#13"/>
      <sheetName val="ID#18"/>
      <sheetName val="ID#19"/>
      <sheetName val="ID#26"/>
      <sheetName val="ID#33"/>
      <sheetName val="ID#50"/>
      <sheetName val="ID#77"/>
      <sheetName val="id#78"/>
      <sheetName val="ID#88"/>
      <sheetName val="ID#89"/>
      <sheetName val="ID#102"/>
      <sheetName val="ID#135"/>
      <sheetName val="凉凉   "/>
      <sheetName val="源兴      "/>
      <sheetName val="#01"/>
      <sheetName val="#02"/>
      <sheetName val="#03"/>
      <sheetName val="#04"/>
      <sheetName val="#05"/>
      <sheetName val="#06"/>
      <sheetName val="#07"/>
      <sheetName val="#15"/>
      <sheetName val="#16"/>
      <sheetName val="#17"/>
      <sheetName val="#28"/>
      <sheetName val="#29"/>
      <sheetName val="#31"/>
      <sheetName val="#32"/>
      <sheetName val="#35"/>
      <sheetName val="#36"/>
      <sheetName val="#39"/>
      <sheetName val="#40"/>
      <sheetName val="#41"/>
      <sheetName val="#42"/>
      <sheetName val="#43"/>
      <sheetName val="#44"/>
      <sheetName val="#45"/>
      <sheetName val="#47"/>
      <sheetName val="#48"/>
      <sheetName val="#49"/>
      <sheetName val="#53"/>
      <sheetName val="#54"/>
      <sheetName val="#55"/>
      <sheetName val="#56"/>
      <sheetName val="#73"/>
      <sheetName val="#74"/>
      <sheetName val="#75"/>
      <sheetName val="#76"/>
      <sheetName val="#79"/>
      <sheetName val="#80"/>
      <sheetName val="#81"/>
      <sheetName val="#97"/>
      <sheetName val="#101"/>
      <sheetName val="#103"/>
      <sheetName val="#104"/>
      <sheetName val="#121"/>
      <sheetName val="#127"/>
      <sheetName val="#129"/>
      <sheetName val="#130"/>
      <sheetName val="#131"/>
      <sheetName val="#133"/>
      <sheetName val="#134"/>
      <sheetName val="Koufu"/>
      <sheetName val="Koufu CN"/>
      <sheetName val="RETURN CN"/>
      <sheetName val="Tan Soon Mui"/>
      <sheetName val="Rojak"/>
      <sheetName val="甜  甜"/>
      <sheetName val="甜  甜 12"/>
      <sheetName val="Adam #01-29"/>
      <sheetName val="Ally McBean's "/>
      <sheetName val="Yu Kee"/>
      <sheetName val="Fine food"/>
      <sheetName val="ID#12"/>
      <sheetName val="ID#20"/>
      <sheetName val="ID#72"/>
      <sheetName val="ID#58"/>
      <sheetName val="ID#71"/>
      <sheetName val="ID#46"/>
      <sheetName val="Rasa Rasa"/>
      <sheetName val="RasaRasa Yishun"/>
      <sheetName val="Rasa Rasa 8A"/>
      <sheetName val="Tea Three "/>
      <sheetName val="New Trends_x0009_"/>
      <sheetName val="Zhu Fang Ruo"/>
      <sheetName val="滨海"/>
      <sheetName val="Chendol"/>
      <sheetName val="The Dessert Shop"/>
      <sheetName val="Dessert Delight"/>
      <sheetName val="小福"/>
      <sheetName val="珍姐"/>
      <sheetName val="甜  甜 2019"/>
    </sheetNames>
    <sheetDataSet>
      <sheetData sheetId="0"/>
      <sheetData sheetId="1"/>
      <sheetData sheetId="2"/>
      <sheetData sheetId="3">
        <row r="4">
          <cell r="A4" t="str">
            <v>ID#01</v>
          </cell>
          <cell r="B4" t="str">
            <v>Koufu Rasapura Masters                            2, Bayfront Avenue #B2-49A/50A Singapore 018972                              (Dim Dum)</v>
          </cell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</row>
        <row r="5">
          <cell r="A5" t="str">
            <v>ID#02</v>
          </cell>
          <cell r="B5" t="str">
            <v>Koufu Rasapura Masters                            2, Bayfront Avenue #B2-49A/50A Singapore 018972                               (Fruit)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</row>
        <row r="6">
          <cell r="A6" t="str">
            <v>ID#03</v>
          </cell>
          <cell r="B6" t="str">
            <v>Koufu Rasapura Masters                            2, Bayfront Avenue #B2-49A/50A Singapore 018972                               (Drink)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</row>
        <row r="7">
          <cell r="A7" t="str">
            <v>ID#04</v>
          </cell>
          <cell r="B7" t="str">
            <v>Koufu Rasapura Masters                           2, Bayfront Avenue #B2-49A/50A Singapore 018972                              (Dessert)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</row>
        <row r="8">
          <cell r="A8" t="str">
            <v>ID#05</v>
          </cell>
          <cell r="B8" t="str">
            <v>IR, Singapore Pool stall                            2 Bayfront Avenue. #01-01  Singapore 018972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</row>
        <row r="9">
          <cell r="A9" t="str">
            <v>ID#06</v>
          </cell>
          <cell r="B9" t="str">
            <v>Koufu - Marina                                         6, Raffles Boulevard #04-101/102 Marina Square Singapore 039594                  (Drink)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</row>
        <row r="10">
          <cell r="A10" t="str">
            <v>ID#07</v>
          </cell>
          <cell r="B10" t="str">
            <v>Koufu - Marina                                      6, Raffles Boulevard #04-101/102 Marina Square Singapore 039594                (Dessert)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</row>
        <row r="11">
          <cell r="A11" t="str">
            <v>ID#08</v>
          </cell>
          <cell r="B11" t="str">
            <v>甜甜                                                            Tiong Bahru Market. 30 Seng Poh Road #01-25. Singapore 168898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</row>
        <row r="12">
          <cell r="A12" t="str">
            <v>ID#09</v>
          </cell>
          <cell r="B12" t="str">
            <v>Drink &amp; Dessert Stall                                  Bugis Stall #16. 200 Victoria Street     #03-30. Bugis Junction. Singapore 188021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A13" t="str">
            <v>ID#10</v>
          </cell>
          <cell r="B13" t="str">
            <v>Drink &amp; Dessert Stall                             252 North Bridge Road.                                   #03-15/16/17 Raffles City Shopping Centre.                         Singapore 189768.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A14" t="str">
            <v>ID#11</v>
          </cell>
          <cell r="B14" t="str">
            <v>Toast Junction                                       252 North Bridge Road.                                   #03-15/16/17 Raffles City Shopping Centre.                          Singapore 189768.</v>
          </cell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  <row r="15">
          <cell r="A15" t="str">
            <v>ID#12</v>
          </cell>
          <cell r="B15" t="str">
            <v xml:space="preserve">JNS 111 Food                                               Cuppage Plaza #B1-19/20. Singapore 228796 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</row>
        <row r="16">
          <cell r="A16" t="str">
            <v>ID#13</v>
          </cell>
          <cell r="B16" t="str">
            <v>Combined Stalls                                    1 kim Seng Promenade #03-116. Great World City Singapore 237994</v>
          </cell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</row>
        <row r="17">
          <cell r="A17" t="str">
            <v>ID#14</v>
          </cell>
          <cell r="B17" t="str">
            <v>JNS 111 Food                                               River Vally Point #01-11 Singapore 248371.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</row>
        <row r="18">
          <cell r="A18" t="str">
            <v>ID#15</v>
          </cell>
          <cell r="B18" t="str">
            <v>Koufu - Novena                                           10, Sinaran Drive #04-14 to 19,56 to 73. Novena Square 2 Singapore 307506                                             (Dim Sum)</v>
          </cell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</row>
        <row r="19">
          <cell r="A19" t="str">
            <v>ID#16</v>
          </cell>
          <cell r="B19" t="str">
            <v>Koufu - Novena                                       10, Sinaran Drive #04-14 to 19,56 to 73. Novena Square 2  Singapore 307506                                            (Drink)</v>
          </cell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</row>
        <row r="20">
          <cell r="A20" t="str">
            <v>ID#17</v>
          </cell>
          <cell r="B20" t="str">
            <v>Fork &amp; Spoon                                                10, Sinaran Drive #04-14 to 19,56 to 73. Novena Square 2 Singapore 307506                                             (Dessert)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</row>
        <row r="21">
          <cell r="A21" t="str">
            <v>ID#18</v>
          </cell>
          <cell r="B21" t="str">
            <v>Drink &amp; Dessert Stall/                          United Square Stall #07.                                          101 Thomson Road United Square #b1-02/57/59  Singapore 307591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</row>
        <row r="22">
          <cell r="A22" t="str">
            <v>ID#19</v>
          </cell>
          <cell r="B22" t="str">
            <v>Toast Junction                                         United Square Stall #07.                                       101 Thomson Road United Square. Singapore 307591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</row>
        <row r="23">
          <cell r="A23" t="str">
            <v>ID#20</v>
          </cell>
          <cell r="B23" t="str">
            <v>S111 Pte Ltd                                             26A, Kallang Place. Singapore 339212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</row>
        <row r="24">
          <cell r="A24" t="str">
            <v>ID#21</v>
          </cell>
          <cell r="B24" t="str">
            <v>Balestier Market Pte Ltd                       411, Balester Road.                         Singapore 329930                                                ( Drink Stall)</v>
          </cell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A25" t="str">
            <v>ID#22</v>
          </cell>
          <cell r="B25" t="str">
            <v>Ally McBean's Food Supply                       Block 115 Aljunied Ave 2 #01-53B Singapore 380115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</row>
        <row r="26">
          <cell r="A26" t="str">
            <v>ID#23</v>
          </cell>
          <cell r="B26" t="str">
            <v>Yu Kee Group Pte Ltd                               32, Woodlands Terrace, Singapore 738452.</v>
          </cell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A27" t="str">
            <v>ID#24</v>
          </cell>
          <cell r="B27" t="str">
            <v>Dessert Station                                         270 Queen Street #01-41 Albert Centre. Singapore</v>
          </cell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A28" t="str">
            <v>ID#25</v>
          </cell>
          <cell r="B28" t="str">
            <v xml:space="preserve">甜甜                                                            Blk 28  Jalan Klinik  #09-43 Singapore 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A29" t="str">
            <v>ID#26</v>
          </cell>
          <cell r="B29" t="str">
            <v>Combined Stalls                                    No 1 Harbourfont Centre, Maritime Centre #03-01/04 Singapore 099253</v>
          </cell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A30" t="str">
            <v>ID#27</v>
          </cell>
          <cell r="B30" t="str">
            <v>Dessert First Pte Ltd                                   37, #01-407 Jalan Rummah Tinggi Singapore 150037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  <row r="31">
          <cell r="A31" t="str">
            <v>ID#28</v>
          </cell>
          <cell r="B31" t="str">
            <v>Koufu - Toa Payoh                                     Block 500, Toa Payoh Centre. Lorong 6 #02-30  Singpaore 310500                                                                 (Dim Sum)</v>
          </cell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</row>
        <row r="32">
          <cell r="A32" t="str">
            <v>ID#29</v>
          </cell>
          <cell r="B32" t="str">
            <v>Koufu - Toa Payoh                                       Block 500, Toa Payoh Centre. Lorong 6 #02-30 Singapore 310500                                                                 (Dessert)</v>
          </cell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</row>
        <row r="33">
          <cell r="A33" t="str">
            <v>ID#30</v>
          </cell>
          <cell r="B33" t="str">
            <v>Tea Three Café Pte Ltd                               Block 4012, Ang Mo Kio Ave 10         #01-05 TechPlace 1 Singapore 569628</v>
          </cell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</row>
        <row r="34">
          <cell r="A34" t="str">
            <v>ID#31</v>
          </cell>
          <cell r="B34" t="str">
            <v>Koufu - Nanyang                                              180, Ang Mo Kio Ave 8. Block A unit 235 Nanyang Polythenic Singapore 569830                                      (Dim Sum)</v>
          </cell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</row>
        <row r="35">
          <cell r="A35" t="str">
            <v>ID#32</v>
          </cell>
          <cell r="B35" t="str">
            <v>Koufu - Nanyang                                              180, Ang Mo Kio Ave 8. Block A unit 235 Nanyang Polythenic Singapore 569830                                       (Dessert)</v>
          </cell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</row>
        <row r="36">
          <cell r="A36" t="str">
            <v>ID#33</v>
          </cell>
          <cell r="B36" t="str">
            <v>Combined Stalls                                    Junction 8. 9 Bishan Place                            #04-01. Junction 8 Shopping Centre. Singapore 579837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</row>
        <row r="37">
          <cell r="A37" t="str">
            <v>ID#34</v>
          </cell>
          <cell r="B37" t="str">
            <v>Rasa Rasa @ Yishun Restaurant Pte Ltd   348 Yishun Ave 11 #01-04. Singapore 760348.</v>
          </cell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</row>
        <row r="38">
          <cell r="A38" t="str">
            <v>ID#35</v>
          </cell>
          <cell r="B38" t="str">
            <v>Koufu Fusionoplis one.                                           1 Fusionopolis Way Basement 2 #B2-02 Singapore 138632                                   (Fruit)</v>
          </cell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</row>
        <row r="39">
          <cell r="A39" t="str">
            <v>ID#36</v>
          </cell>
          <cell r="B39" t="str">
            <v>Koufu Fusionoplis one                                            1 Fusionopolis Way Basement 2 #B2-02 Singapore 138632                                    (Dessert)</v>
          </cell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</row>
        <row r="40">
          <cell r="A40" t="str">
            <v>ID#37</v>
          </cell>
          <cell r="B40" t="str">
            <v>Koufu - Anchor                                                                        370 Alexandra Road #01-20/21 Anchor Point Shopping Ctr Singapore 159953                      (Fruit)</v>
          </cell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</row>
        <row r="41">
          <cell r="A41" t="str">
            <v>ID#38</v>
          </cell>
          <cell r="B41" t="str">
            <v>Koufu - Anchor                                                                       370 Alexandra Road #01-20/21 Anchor Point Shopping Ctr Singapore 159953                       (Dessert)</v>
          </cell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</row>
        <row r="42">
          <cell r="A42" t="str">
            <v>ID#39</v>
          </cell>
          <cell r="B42" t="str">
            <v>Koufu - Ngee Ann                                   535 Clementi Road Block 51, Level 2 Ngee Ann Polythenic NIC Singapore 599489                    (Fruit)</v>
          </cell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</row>
        <row r="43">
          <cell r="A43" t="str">
            <v>ID#40</v>
          </cell>
          <cell r="B43" t="str">
            <v>Koufu - Ngee Ann                                    535 Clementi Road Block 51, Level 2 Ngee Ann Polythenic NIC Singapore 599489                     (Dim Sum)</v>
          </cell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</row>
        <row r="44">
          <cell r="A44" t="str">
            <v>ID#41</v>
          </cell>
          <cell r="B44" t="str">
            <v xml:space="preserve">Koufu - Ngee Ann                                         535 Clementi Road Block 51, Level 2 Ngee Ann Polythenic NIC Singapore 599489    (Dessert)              </v>
          </cell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</row>
        <row r="45">
          <cell r="A45" t="str">
            <v>ID#42</v>
          </cell>
          <cell r="B45" t="str">
            <v>Jem Cook House                                           50, Jurong Gateway Road #05-01 JEMS Singapore 608549                                         (Fruit)</v>
          </cell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</row>
        <row r="46">
          <cell r="A46" t="str">
            <v>ID#43</v>
          </cell>
          <cell r="B46" t="str">
            <v>Jem cook House                                            50, Jurong Gateway Road #05-01 JEMS Singapore 608549                                         (Dim Sum)</v>
          </cell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</row>
        <row r="47">
          <cell r="A47" t="str">
            <v>ID#44</v>
          </cell>
          <cell r="B47" t="str">
            <v>Jem cook House                                             50, Jurong Gateway Road #05-01 JEMS Singapore 608549                                          (Dessert)</v>
          </cell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</row>
        <row r="48">
          <cell r="A48" t="str">
            <v>ID#45</v>
          </cell>
          <cell r="B48" t="str">
            <v>Happy Hawker                                              Block 132 Jurong East  #01-271 Singapore 600132                                                  (Dessert)</v>
          </cell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</row>
        <row r="49">
          <cell r="A49" t="str">
            <v>ID#46</v>
          </cell>
          <cell r="B49" t="str">
            <v>Xi Yue Yuan Pte Ltd                                  No 1, Soon Lee Street. #01-32 Pioneer Centre. Singapore 627605</v>
          </cell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</row>
        <row r="50">
          <cell r="A50" t="str">
            <v>ID#47</v>
          </cell>
          <cell r="B50" t="str">
            <v>Koufu - Dessert                                       632, Bukit Batok Central #01-132 Singapore 650632                                                   (Dessert)</v>
          </cell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</row>
        <row r="51">
          <cell r="A51" t="str">
            <v>ID#48</v>
          </cell>
          <cell r="B51" t="str">
            <v>Koufu - Drink                                         1, Bukit Batok Central Link.        #04-01 West Mall Singapore 658713                                                             (Drink)</v>
          </cell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</row>
        <row r="52">
          <cell r="A52" t="str">
            <v>ID#49</v>
          </cell>
          <cell r="B52" t="str">
            <v>Koufu - Dessert                                        1, Bukit Batok Central Link.         #04-01 West Mall Singapore 658713                                                              (Dessert)</v>
          </cell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</row>
        <row r="53">
          <cell r="A53" t="str">
            <v>ID#50</v>
          </cell>
          <cell r="B53" t="str">
            <v>Drink &amp; Dessert Stall                                 CCK Lots1 Stall #15.                           21 Choa Chua Kang Ave 4,                #04-15. Lot One Shoppers Mall. Singapore 689812</v>
          </cell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</row>
        <row r="54">
          <cell r="A54" t="str">
            <v>ID#51</v>
          </cell>
          <cell r="B54" t="str">
            <v>Rasa Rasa Food Fiesta Restaurant  LLP       Block 160A, Jln Teck Whye         #01-01 Singapore 691160</v>
          </cell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</row>
        <row r="55">
          <cell r="A55" t="str">
            <v>ID#52</v>
          </cell>
          <cell r="B55" t="str">
            <v>NEW  TRENDS                                            Block 753 Choa Chu Kang Ave 1           #02-213    Singapore</v>
          </cell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</row>
        <row r="56">
          <cell r="A56" t="str">
            <v>ID#53</v>
          </cell>
          <cell r="B56" t="str">
            <v>Koufu -Fruit                                            Block 768 Woodlands Ave 6                 #01-30/31 Singapore 730768                         (Fruit)</v>
          </cell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</row>
        <row r="57">
          <cell r="A57" t="str">
            <v>ID#54</v>
          </cell>
          <cell r="B57" t="str">
            <v>Koufu - Drink                                         Block 768 Woodlands Ave 6                #01-30/31 Singapore 730768                           (Drink)</v>
          </cell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</row>
        <row r="58">
          <cell r="A58" t="str">
            <v>ID#55</v>
          </cell>
          <cell r="B58" t="str">
            <v>Koufu - Dim Sum                                    Block 768 Woodlands Ave 6                 #01-30/31 Singapore 730768                           (Dim Sum)</v>
          </cell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</row>
        <row r="59">
          <cell r="A59" t="str">
            <v>ID#56</v>
          </cell>
          <cell r="B59" t="str">
            <v xml:space="preserve"> Fork &amp; Spoon                                               Block 768 Woodlands Ave 6 #01-30/31 Singapore 730768                                         (Dessert)</v>
          </cell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</row>
        <row r="60">
          <cell r="A60" t="str">
            <v>ID#57</v>
          </cell>
          <cell r="B60" t="str">
            <v>Xi Yue Yuan Pte Ltd                                  No2, Woodlands Sector 1 #01-28 Woodlands Spectrum 1 Singapore 738068</v>
          </cell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</row>
        <row r="61">
          <cell r="A61" t="str">
            <v>ID#58</v>
          </cell>
          <cell r="B61" t="str">
            <v xml:space="preserve">Specturm Food Centre Pte Ltd               No.2 Woodlands Sector 1. #01-28  Woodlands Spectrum 1. Singapore 738068              </v>
          </cell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</row>
        <row r="62">
          <cell r="A62" t="str">
            <v>ID#59</v>
          </cell>
          <cell r="B62" t="str">
            <v>Tan Soon Mui Food Industries                       8, Woodlands Terrace. Singapore 738433.</v>
          </cell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</row>
        <row r="63">
          <cell r="A63" t="str">
            <v>ID#60</v>
          </cell>
          <cell r="B63" t="str">
            <v>Rasa Rasa Catering Services Pte Ltd   8A, Admiralty Street Food Exchange #04-08.                                        Singapore 757437.</v>
          </cell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</row>
        <row r="64">
          <cell r="A64" t="str">
            <v>ID#61</v>
          </cell>
          <cell r="B64" t="str">
            <v>Ronnie kitchen Pte Ltd                            8A, Admiralty Street Food Exchange      #06-07. Singapore 757437.</v>
          </cell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</row>
        <row r="65">
          <cell r="A65" t="str">
            <v>ID#62</v>
          </cell>
          <cell r="B65" t="str">
            <v>Wee Kee Catering Pte Ltd                       8A, Admiralty Street Food Exchange     #03-07. Singapore 757437.</v>
          </cell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</row>
        <row r="66">
          <cell r="A66" t="str">
            <v>ID#63</v>
          </cell>
          <cell r="B66" t="str">
            <v xml:space="preserve">Zhu Fang Ruo                                          11 Canberra Road #01-05. Singapore 759775.              </v>
          </cell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</row>
        <row r="67">
          <cell r="A67" t="str">
            <v>ID#64</v>
          </cell>
          <cell r="B67" t="str">
            <v xml:space="preserve">Balestier Market Pte Ltd                      411, Balester Road.                          Singapore 329930                                                   (Dessert Stall) </v>
          </cell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</row>
        <row r="68">
          <cell r="A68" t="str">
            <v>ID#65</v>
          </cell>
          <cell r="B68" t="str">
            <v>Yu Kee Group Pte Ltd                               Kw Café, My Kampung. Kallang Wave Mall #02-16/K6. Singapore 397628</v>
          </cell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</row>
        <row r="69">
          <cell r="A69" t="str">
            <v>ID#66</v>
          </cell>
          <cell r="B69" t="str">
            <v>Dessert Station                                        Block 26, Chai Chee Road.                    #11-417. Singapore 460026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</row>
        <row r="70">
          <cell r="A70" t="str">
            <v>ID#67</v>
          </cell>
          <cell r="B70" t="str">
            <v>梅林                                                             Changi Village Hawker Centre.                                         #01- 57  Singapore 500002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</row>
        <row r="71">
          <cell r="A71" t="str">
            <v>ID#68</v>
          </cell>
          <cell r="B71" t="str">
            <v>梅林                                                             Block 425, #06-409 Tampines Street 41, Singapore 520425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</row>
        <row r="72">
          <cell r="A72" t="str">
            <v>ID#69</v>
          </cell>
          <cell r="B72" t="str">
            <v>滨海甜品                                                      Blk 248, Simei St 5. Singapore 520120</v>
          </cell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</row>
        <row r="73">
          <cell r="A73" t="str">
            <v>ID#70</v>
          </cell>
          <cell r="B73" t="str">
            <v>CHENDOL                                                          Blk 84, Marine Parade #01-09</v>
          </cell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</row>
        <row r="74">
          <cell r="A74" t="str">
            <v>ID#71</v>
          </cell>
          <cell r="B74" t="str">
            <v>Greenwich Food Centre Pte Ltd           No 39, Greenwich Drive. #01-12 Singapore 533863.</v>
          </cell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</row>
        <row r="75">
          <cell r="A75" t="str">
            <v>ID#72</v>
          </cell>
          <cell r="B75" t="str">
            <v>S111 Beverage Pte Ltd                            No 61, Tai Seng Ave. Singapore 534167</v>
          </cell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</row>
        <row r="76">
          <cell r="A76" t="str">
            <v>ID#73</v>
          </cell>
          <cell r="B76" t="str">
            <v>Koufu - Rivervale                                                                        Block 118 Rivervale Drive,         #02-15/16 Rivervale Plaza Singapore 540118                               (Dim Sum)</v>
          </cell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</row>
        <row r="77">
          <cell r="A77" t="str">
            <v>ID#74</v>
          </cell>
          <cell r="B77" t="str">
            <v>Sengkang General Community Hospital. 1 Anchorvale Street #01-21 S'pore 544835                                                                     (Drink)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</row>
        <row r="78">
          <cell r="A78" t="str">
            <v>ID#75</v>
          </cell>
          <cell r="B78" t="str">
            <v>Sengkang General Community Hospital. 1 Anchorvale Street #01-21 S'pore 544835                                                                    (Dessert)</v>
          </cell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</row>
        <row r="79">
          <cell r="A79" t="str">
            <v>ID#76</v>
          </cell>
          <cell r="B79" t="str">
            <v>Sengkang General Community Hospital. 1 Anchorvale Street #01-21 S'pore 544835                                                                    (DIM Sum)</v>
          </cell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</row>
        <row r="80">
          <cell r="A80" t="str">
            <v>ID#77</v>
          </cell>
          <cell r="B80" t="str">
            <v>Toast Junction                                         NEX Stall #MR3, 23 Serangoon Central #04-16. Nex Shopping Mall. Singapore 556083</v>
          </cell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</row>
        <row r="81">
          <cell r="A81" t="str">
            <v>ID#78</v>
          </cell>
          <cell r="B81" t="str">
            <v>Juice Stall                                                    Jewel Changi Airport . Five Spice, Stall #01. 78, Airport  Boulevard. #B2-238/239/240. (819666)</v>
          </cell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</row>
        <row r="82">
          <cell r="A82" t="str">
            <v>ID#79</v>
          </cell>
          <cell r="B82" t="str">
            <v xml:space="preserve"> Puggol OASIS (Gourmet Paradise)                                                          681 Punggol Drive                                                    #04-01 OASIS Terraces                   Singapore 820681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</row>
        <row r="83">
          <cell r="A83" t="str">
            <v>ID#80</v>
          </cell>
          <cell r="B83" t="str">
            <v>Koufu - Blk 168                                                                        Block 168 Punggol Field #01-01 Punggol Plaza Singapore 820168                              (Dessert)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</row>
        <row r="84">
          <cell r="A84" t="str">
            <v>ID#81</v>
          </cell>
          <cell r="B84" t="str">
            <v>WaterWay Point                                            83 Punggol Central #02-20/21 Singapore 828761                               (Dessert)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</row>
        <row r="85">
          <cell r="A85" t="str">
            <v>ID#82</v>
          </cell>
          <cell r="B85" t="str">
            <v>Koufu - Blk 747                                          Block 747 Yishun 72. #01-108 Singapore 760747                                                            (Drink)</v>
          </cell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</row>
        <row r="86">
          <cell r="A86" t="str">
            <v>ID#83</v>
          </cell>
          <cell r="B86" t="str">
            <v>Koufu - Blk 747                                           Block 747 Yishun 72. #01-108 Singapore 760747                                                            (Dim Sum)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</row>
        <row r="87">
          <cell r="A87" t="str">
            <v>ID#84</v>
          </cell>
          <cell r="B87" t="str">
            <v xml:space="preserve">Ecreative Group                                         Blk 15, Woodlands Loop #04-33   Singapore 738322                                    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</row>
        <row r="88">
          <cell r="A88" t="str">
            <v>ID#85</v>
          </cell>
          <cell r="B88" t="str">
            <v>Xin Yi Pin Catering                                  Block 15, Woodlands Loop #04-36. Singapore 738322.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</row>
        <row r="89">
          <cell r="A89" t="str">
            <v>ID#86</v>
          </cell>
          <cell r="B89" t="str">
            <v xml:space="preserve">The Dessert Shop Pte Ltd                      Block 15, Woodlands Loop.                #01- 28, Singapore   738322.           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</row>
        <row r="90">
          <cell r="A90" t="str">
            <v>ID#87</v>
          </cell>
          <cell r="B90" t="str">
            <v>Dessert Delight                                          Blk 162, Tampines Street #05-239 Singapore 521162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</row>
        <row r="91">
          <cell r="A91" t="str">
            <v>ID#88</v>
          </cell>
          <cell r="B91" t="str">
            <v>DRINK &amp; DESSERT STALL/NEX           23 Serangoon Central                                   #04-16. Nex Shopping Mall. Singapore 556083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</row>
        <row r="92">
          <cell r="A92" t="str">
            <v>ID#89</v>
          </cell>
          <cell r="B92" t="str">
            <v>COMBINED STALL/CENTURY SQUARE STALL #01                                                   2,  Tampines Central 5, #03-20 Century Square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</row>
        <row r="93">
          <cell r="A93" t="str">
            <v>ID#90</v>
          </cell>
          <cell r="B93" t="str">
            <v>Tong Shui Desserts                                                 101, Upper Cross Street #02-49. People's Park Centre Singapore 058357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</row>
        <row r="94">
          <cell r="A94" t="str">
            <v>ID#91</v>
          </cell>
          <cell r="B94" t="str">
            <v>Soon Soon Soon Food                           HUB #02</v>
          </cell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</row>
        <row r="95">
          <cell r="A95" t="str">
            <v>ID#92</v>
          </cell>
          <cell r="B95" t="str">
            <v>小福                                                            SPH. 1000 Toa Payoh North. #07 Singapore 318994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</row>
        <row r="96">
          <cell r="A96" t="str">
            <v>ID#93</v>
          </cell>
          <cell r="B96" t="str">
            <v>KAB                                                                  Blk 15, Woodland Loop. #03-10 Singapore 738322</v>
          </cell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</row>
        <row r="97">
          <cell r="A97" t="str">
            <v>ID#94</v>
          </cell>
          <cell r="B97" t="str">
            <v>S. MARCO FOOD TRADING PTE LTD            39, Woodlands Close #05-27/28/29 Singapore 737856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</row>
        <row r="98">
          <cell r="A98" t="str">
            <v>ID#95</v>
          </cell>
          <cell r="B98" t="str">
            <v>Soon Soon Soon Food Holding                 40 Geylang</v>
          </cell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</row>
        <row r="99">
          <cell r="A99" t="str">
            <v>ID#96</v>
          </cell>
          <cell r="B99" t="str">
            <v>Hawker Way Pte Ltd                                                     Blk 27, Bukit Batok (Drink)  #01-16    Singapore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</row>
        <row r="100">
          <cell r="A100" t="str">
            <v>ID#97</v>
          </cell>
          <cell r="B100" t="str">
            <v>Koufu Jem Cook House                                           50, Jurong Gateway Road #05-01 JEMS Singapore 608549                                         (DRINK)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</row>
        <row r="101">
          <cell r="A101" t="str">
            <v>ID#98</v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</row>
        <row r="102">
          <cell r="A102" t="str">
            <v>ID#99</v>
          </cell>
          <cell r="B102" t="str">
            <v>HAO KOU WEI PTE LTD                          16A Sungei Kadut Way                    Singapore 728794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</row>
        <row r="103">
          <cell r="A103" t="str">
            <v>ID#100</v>
          </cell>
          <cell r="B103" t="str">
            <v>HAO KOU WEI PTE LTD                          Blk 272 Bakit Batok #01-56            Singapore</v>
          </cell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</row>
        <row r="104">
          <cell r="A104" t="str">
            <v>ID#101</v>
          </cell>
          <cell r="B104" t="str">
            <v>Koufu -喜多福                                         Blk 267 Compassvale Link                           #01-02 Singapore 540267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</row>
        <row r="105">
          <cell r="A105" t="str">
            <v>ID#102</v>
          </cell>
          <cell r="B105" t="str">
            <v>Combined Stall                                      Bugis Stall #16. 200 Victoria Street     #03-30. Bugis Junction. Singapore 188021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</row>
        <row r="106">
          <cell r="A106" t="str">
            <v>ID#103</v>
          </cell>
          <cell r="B106" t="str">
            <v xml:space="preserve">Koufu - WoodGrove                                30, Woodlands Ave 1 #01-11 Singapore 739065     (Drink)                               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</row>
        <row r="107">
          <cell r="A107" t="str">
            <v>ID#104</v>
          </cell>
          <cell r="B107" t="str">
            <v xml:space="preserve">Koufu - WoodGrove                                30, Woodlands Ave 1 #01-11 Singapore 739065     (Dim Sum)                               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</row>
        <row r="108">
          <cell r="A108" t="str">
            <v>ID#105</v>
          </cell>
          <cell r="B108" t="str">
            <v>Asia Dessert Marketing                                       Blk 3020, Ubi Avenue 2 #02-125 Singapore 408896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</row>
        <row r="109">
          <cell r="A109" t="str">
            <v>ID#106</v>
          </cell>
          <cell r="B109" t="str">
            <v>龙马                                                             270 Queen Street #03-50 Albert Centre. Singapore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</row>
        <row r="110">
          <cell r="A110" t="str">
            <v>ID#107</v>
          </cell>
          <cell r="B110" t="str">
            <v xml:space="preserve">Specturm Food Centre Pte Ltd               134, Tagore Lane Sindo Industrial Estate Singapore 787557           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</row>
        <row r="111">
          <cell r="A111" t="str">
            <v>ID#108</v>
          </cell>
          <cell r="B111" t="str">
            <v>青草园　　　　　　　　　　       Blk 120, Bukit Merah Lane 1               #01-73 Singapore 150120</v>
          </cell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</row>
        <row r="112">
          <cell r="A112" t="str">
            <v>ID#109</v>
          </cell>
          <cell r="B112" t="str">
            <v>Tel: 90087698                                         690 Upper changi Road East #B3-02. Upper Changi MRT Station Singapore 485990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</row>
        <row r="113">
          <cell r="A113" t="str">
            <v>ID#110</v>
          </cell>
          <cell r="B113" t="str">
            <v>好口味                                               Blk 271 Bakit Batok East Ave 4                 Singapore 650271.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</row>
        <row r="114">
          <cell r="A114" t="str">
            <v>ID#111</v>
          </cell>
          <cell r="B114" t="str">
            <v>福山满                                                101, Upper Cross Street #B1. People's Park Centre Singapore 058357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</row>
        <row r="115">
          <cell r="A115" t="str">
            <v>ID#112</v>
          </cell>
          <cell r="B115" t="str">
            <v>好口味                                               Blk 272 Bakit Batok East Ave 4                 Singapore 650272.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</row>
        <row r="116">
          <cell r="A116" t="str">
            <v>ID#113</v>
          </cell>
          <cell r="B116" t="str">
            <v>优华                                                        Blk 15, Woodland Loop #03-50                            Singapore 738322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</row>
        <row r="117">
          <cell r="A117" t="str">
            <v>ID#114</v>
          </cell>
          <cell r="B117" t="str">
            <v xml:space="preserve">Tel: 90294611                                   Block 417  Yishun Avenue 11. Singapore                                                       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</row>
        <row r="118">
          <cell r="A118" t="str">
            <v>ID#115</v>
          </cell>
          <cell r="B118" t="str">
            <v>Lion City Copi &amp; Toast Pte Ltd                  101, Upper Cross Street                        #02-48. People's Park Centre                    Singapore 058357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</row>
        <row r="119">
          <cell r="A119" t="str">
            <v>id#116</v>
          </cell>
          <cell r="B119" t="str">
            <v>Hee Tea                                                   35 Robinson Road #01-04                                 Singapore 068898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</row>
        <row r="120">
          <cell r="A120" t="str">
            <v>ID#117</v>
          </cell>
          <cell r="B120" t="str">
            <v>Hee Tea                                                   Blk 38, Mar Thoma  Road. Riviera Condominium #09-02 Singapore 328712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</row>
        <row r="121">
          <cell r="A121" t="str">
            <v>ID#118</v>
          </cell>
          <cell r="B121" t="str">
            <v xml:space="preserve">Whampoa Soya Bean                            Blk 221B Boon Lay Hawker Centre. #01-133 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</row>
        <row r="122">
          <cell r="A122" t="str">
            <v>ID#119</v>
          </cell>
          <cell r="B122" t="str">
            <v>HOLLYWOOD                                             Blk 221B Boon Lay Hawker Centre. #01-130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</row>
        <row r="123">
          <cell r="A123" t="str">
            <v>Id#120</v>
          </cell>
          <cell r="B123" t="str">
            <v xml:space="preserve">狮城咖啡                                                           People Park Centre, #02-48.                                       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</row>
        <row r="124">
          <cell r="A124" t="str">
            <v>ID#121</v>
          </cell>
          <cell r="B124" t="str">
            <v xml:space="preserve">Koufu - FRUIT                                                 1, Bukit Batok Central Link.                     #04-01 West Mall Singapore 658713                                                          </v>
          </cell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</row>
        <row r="125">
          <cell r="A125" t="str">
            <v>ID#122</v>
          </cell>
          <cell r="B125" t="str">
            <v>CHEF RICKSON'S KITCHEN (Ally)                  200, Turf Club Road Singapore 287994</v>
          </cell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</row>
        <row r="126">
          <cell r="A126" t="str">
            <v>ID#123</v>
          </cell>
          <cell r="B126" t="str">
            <v>IVY LIM                                                          50-A Lorong Marican Singapore 417233</v>
          </cell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</row>
        <row r="127">
          <cell r="A127" t="str">
            <v>ID#124</v>
          </cell>
          <cell r="B127" t="str">
            <v>Fine Food @the south Spine                    50, Nanyang Avenue South Spine Food Court Canteen B, Singapore 639798</v>
          </cell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</row>
        <row r="128">
          <cell r="A128" t="str">
            <v>ID#125</v>
          </cell>
          <cell r="B128" t="str">
            <v>HENG HENG FOOD SINGAPORE                                                           Turf Club. 1 Turf Club Avenue Singapore Racecourse Singapore 738078</v>
          </cell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</row>
        <row r="129">
          <cell r="A129" t="str">
            <v>ID#126</v>
          </cell>
          <cell r="B129" t="str">
            <v>BB Tea House                                          Block 640, Yishun #01-200 Singapore</v>
          </cell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</row>
        <row r="130">
          <cell r="A130" t="str">
            <v>ID#127</v>
          </cell>
          <cell r="B130" t="str">
            <v xml:space="preserve">Koufu - WoodGrove                                30, Woodlands Ave 1 #01-11 Singapore 739065     (DESSERT COUNTER)                               </v>
          </cell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</row>
        <row r="131">
          <cell r="A131" t="str">
            <v>ID#128</v>
          </cell>
          <cell r="B131" t="str">
            <v>TEL: 91548191                                                                                          462 Crawford Lane #01-61 Singapore 190462</v>
          </cell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</row>
        <row r="132">
          <cell r="A132" t="str">
            <v>ID#129</v>
          </cell>
          <cell r="B132" t="str">
            <v xml:space="preserve">Koufu Pte Ltd - Yew Tee Point                                                              21, Chua Chu Kang North 6,       #B1-17 Yew Tee Point.                  Singapore 689579                                                                                                     </v>
          </cell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</row>
        <row r="133">
          <cell r="A133" t="str">
            <v>ID#130</v>
          </cell>
          <cell r="B133" t="str">
            <v>Happy Hawkers Kopitiam                    622D Punggol Central,                      Singapore 824622.                                   Tim Sum Counter</v>
          </cell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</row>
        <row r="134">
          <cell r="A134" t="str">
            <v>ID#131</v>
          </cell>
          <cell r="B134" t="str">
            <v>Happy Hawkers Kopitiam                   622D Punggol Central,                       Singapore 824622.                                  Drink Counter</v>
          </cell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</row>
        <row r="135">
          <cell r="A135" t="str">
            <v>ID#132</v>
          </cell>
          <cell r="B135" t="str">
            <v>STEAM (OFC) PTE LTD                           10, Collyer Quay #B1-10 Ocean Financial Centre Singapore 049315</v>
          </cell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</row>
        <row r="136">
          <cell r="A136" t="str">
            <v>ID#133</v>
          </cell>
          <cell r="B136" t="str">
            <v>WaterWay Point                                            83 Punggol Central #02-20/21 Singapore 828761                               (DRINK STALL)</v>
          </cell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</row>
        <row r="137">
          <cell r="A137" t="str">
            <v>ID#134</v>
          </cell>
          <cell r="B137" t="str">
            <v xml:space="preserve">FORK &amp; SPOON - Dessert                          470, Lorong 6 Toa Payoh #02-70 Singapore 310470.                                            </v>
          </cell>
        </row>
        <row r="138">
          <cell r="A138" t="str">
            <v>ID#135</v>
          </cell>
          <cell r="B138" t="str">
            <v>Drink &amp; DESSERT Stall                                             11, Rivervale Crescent #01-01/02/03 Rivervale Mall Singapore 545082</v>
          </cell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</row>
        <row r="139">
          <cell r="A139" t="str">
            <v>ID#136</v>
          </cell>
          <cell r="B139" t="str">
            <v>777 Jurong Gateway                                 50 Jurong Gatway Road.            #05-02 Singapore                           (Dessert Counter)</v>
          </cell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</row>
        <row r="140">
          <cell r="A140" t="str">
            <v>ID#137</v>
          </cell>
          <cell r="B140" t="str">
            <v>STEVEN                                                             511, Sembawang Market #01-15 Singapore 750511</v>
          </cell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</row>
        <row r="141">
          <cell r="A141" t="str">
            <v>ID#138</v>
          </cell>
          <cell r="B141" t="str">
            <v>TEL: 83093665                                                                                            Blk 642, Bukit Batok Central #01-54/56 Singapore 650642.</v>
          </cell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</row>
        <row r="142">
          <cell r="A142" t="str">
            <v>ID#139</v>
          </cell>
          <cell r="B142" t="str">
            <v>KSY TEL: 94313399                                                         #01-173 Pasir Panjang Wholesale Centre, Singapore 110023</v>
          </cell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</row>
        <row r="143">
          <cell r="A143" t="str">
            <v>ID#140</v>
          </cell>
          <cell r="B143" t="str">
            <v>LEONG HIN FOODS PTE LTD                 #04-57 Blk 15  Woodland Loop singapore 738322</v>
          </cell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</row>
        <row r="144">
          <cell r="A144" t="str">
            <v>ID#141</v>
          </cell>
          <cell r="B144" t="str">
            <v>Zhonghua Cafe 92998953                                 51 Upper Bukit Timah MARKET #02-124 S588215</v>
          </cell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</row>
        <row r="145">
          <cell r="A145" t="str">
            <v>ID#142</v>
          </cell>
          <cell r="B145" t="str">
            <v>ZEEMART PTE LTD                                   91, McNair Road                                                Singapore 328559</v>
          </cell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</row>
        <row r="146">
          <cell r="A146" t="str">
            <v>ID#143</v>
          </cell>
          <cell r="B146" t="str">
            <v>Hock Seng Food Pte ltd                                   267 Pandan Loop                                                 Singapore 128439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</row>
        <row r="147">
          <cell r="A147" t="str">
            <v>ID#144</v>
          </cell>
          <cell r="B147" t="str">
            <v>Alistar                                                                       Blk 15, Woodland Loop.                           #01-21 Singapore 738322</v>
          </cell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</row>
        <row r="157">
          <cell r="A157" t="str">
            <v>WID#01</v>
          </cell>
          <cell r="B157" t="str">
            <v>珍姐                                                           Blk 628 Ang Mo Kio Ave 4,             #01-66 Singapore 560628</v>
          </cell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</row>
        <row r="158">
          <cell r="A158" t="str">
            <v>WID#02</v>
          </cell>
          <cell r="B158" t="str">
            <v>源兴                                                            Blk 724 Ang Mo Kio Food Centre   #01-22 Singapore 560724</v>
          </cell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</row>
        <row r="159">
          <cell r="A159" t="str">
            <v>WID#03</v>
          </cell>
          <cell r="B159" t="str">
            <v>美林                                                          Blk 50,  Commonwealth Drive #23-54 Singapore 142050</v>
          </cell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</row>
        <row r="160">
          <cell r="A160" t="str">
            <v>WID#04</v>
          </cell>
          <cell r="B160" t="str">
            <v>凉凉                                                           Tiong Bahru Market, 30 Seng Poh Road #02-75, Singapore 168898</v>
          </cell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</row>
        <row r="161">
          <cell r="A161" t="str">
            <v>WID#05</v>
          </cell>
          <cell r="B161" t="str">
            <v>樟宜村甜品屋                                       Changi Village  hawker Centre, 2 Changi Village Road   #01-08 Singapore 500002</v>
          </cell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</row>
        <row r="162">
          <cell r="A162" t="str">
            <v>WID#06</v>
          </cell>
          <cell r="B162" t="str">
            <v>好运                                                        Blk 15, Woodlands Loop, #03-24 Singapore 738322</v>
          </cell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</row>
        <row r="163">
          <cell r="A163" t="str">
            <v>WID#07</v>
          </cell>
          <cell r="B163" t="str">
            <v>TEL: 84552313                                             Adam Road #01-29</v>
          </cell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</row>
        <row r="164">
          <cell r="A164" t="str">
            <v>WID#08</v>
          </cell>
          <cell r="B164" t="str">
            <v xml:space="preserve">顺兴                                                         Tanglin Halt Food Centre. 1A Commonwealth Drive #01-30         Singapore 141001    </v>
          </cell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</row>
        <row r="165">
          <cell r="A165" t="str">
            <v>WID#09</v>
          </cell>
          <cell r="B165" t="str">
            <v>Fresh Fruits &amp; Juice                              Sim Lim Square, 1 Rochor Canal Road  #B1-07 Singapore 760724</v>
          </cell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</row>
        <row r="166">
          <cell r="A166" t="str">
            <v>WID#10</v>
          </cell>
          <cell r="B166" t="str">
            <v>晶晶                                                         Blk51  Old Airport Road  #01-89 Singapore 390051</v>
          </cell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</row>
        <row r="167">
          <cell r="A167" t="str">
            <v>WID#11</v>
          </cell>
          <cell r="B167" t="str">
            <v>TEL: 93697823                                         Blk 453  Ang Mo Kio Ave 10        #01-35 Singapore 560453</v>
          </cell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</row>
        <row r="168">
          <cell r="A168" t="str">
            <v>WID#12</v>
          </cell>
          <cell r="B168" t="str">
            <v xml:space="preserve"> 奶奶好时光                                          Block 49 Sim Place Blk 49 Sims Vista Market &amp; Food Centre.         #01-24 Singpaore 380049</v>
          </cell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</row>
        <row r="169">
          <cell r="A169" t="str">
            <v>WID#13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</row>
        <row r="170">
          <cell r="A170" t="str">
            <v>WID#14</v>
          </cell>
          <cell r="B170" t="str">
            <v>友谊                                                         Blk 409, Ang Mo Kio Ave 10.   #01-09 Singapore 560409</v>
          </cell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</row>
        <row r="171">
          <cell r="A171" t="str">
            <v>WID#15</v>
          </cell>
          <cell r="B171" t="str">
            <v>谢必安新甜 品                                      Blk 828, Tampines Street 81 #01-254 Singapore 520828</v>
          </cell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</row>
        <row r="172">
          <cell r="A172" t="str">
            <v>WID#16</v>
          </cell>
          <cell r="B172" t="str">
            <v>Varie Tea                                                 Potong Pasir Ave 1, Blk 146  01-137  Singapore 350146</v>
          </cell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</row>
        <row r="173">
          <cell r="A173" t="str">
            <v>WID#17</v>
          </cell>
          <cell r="B173" t="str">
            <v>TEL: 96438237                                       Hougang Central Bus Interchange/Beside Blk 850          #01-07 Singapore 530850</v>
          </cell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</row>
        <row r="174">
          <cell r="A174" t="str">
            <v>WID#18</v>
          </cell>
          <cell r="B174" t="str">
            <v>TEL: 82835768                                         Marine Terrace  Blk 57  #01-57 Sigapore 440057</v>
          </cell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</row>
        <row r="175">
          <cell r="A175" t="str">
            <v>WID#19</v>
          </cell>
          <cell r="B175" t="str">
            <v>Sugarcane Juice ICE Blended Drinks   Changi Village  hawker Centre, 2 Changi Village Road   #01-16 Singapore 500002</v>
          </cell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</row>
        <row r="176">
          <cell r="A176" t="str">
            <v>WID#20</v>
          </cell>
          <cell r="B176" t="str">
            <v>Granny 面煎糕                                      Blk. 630 Bedok Reservoir Road #01-30 Singapore 470630</v>
          </cell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</row>
        <row r="177">
          <cell r="A177" t="str">
            <v>WID#21</v>
          </cell>
          <cell r="B177" t="str">
            <v>xxx                                                               Changi Village  hawker Centre, 2 Changi Village Road   #01-44 Singapore 500002</v>
          </cell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</row>
        <row r="178">
          <cell r="A178" t="str">
            <v>WID#22</v>
          </cell>
          <cell r="B178" t="str">
            <v>Changi Smoothie. Suger Cane             Changi Village  hawker Centre, 2 Changi Village Road   #01-37 Singapore 500002</v>
          </cell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</row>
        <row r="179">
          <cell r="A179" t="str">
            <v>WID#23</v>
          </cell>
          <cell r="B179" t="str">
            <v>华姐                                                         Upper Boon Keng Road Blk 17 #01-70 Singapore 380017</v>
          </cell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</row>
        <row r="180">
          <cell r="A180" t="str">
            <v>WID#24</v>
          </cell>
          <cell r="B180" t="str">
            <v>华姐                                                          Block 433, Ang Mo Kio Ave 10 #03-1397 Singapore 560433</v>
          </cell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</row>
        <row r="181">
          <cell r="A181" t="str">
            <v>WID#25</v>
          </cell>
          <cell r="B181" t="str">
            <v>Uncle Jim @Fresh Fruit                          Blk 110, Pasir Ris Central Hawker Centre  #01-17 Singapore 519641</v>
          </cell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</row>
        <row r="182">
          <cell r="A182" t="str">
            <v>WID#26</v>
          </cell>
          <cell r="B182" t="str">
            <v>纯天然甘蔗汁                                       People's Park Food Centre, 32 New market Road   #01-1142 Singapore 050032</v>
          </cell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</row>
        <row r="183">
          <cell r="A183" t="str">
            <v>WID#27</v>
          </cell>
          <cell r="B183" t="str">
            <v>甜品站                                                        335 Smith Street. Chinatown Complex.#02-146 Singapore 050335.</v>
          </cell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</row>
        <row r="184">
          <cell r="A184" t="str">
            <v>WID#28</v>
          </cell>
          <cell r="B184" t="str">
            <v>Granny's Pancake 面煎糕                     Hong Lim Market &amp; Food Centre. Blk 531 Upper Cross Street   #02-39 Singapore 051531</v>
          </cell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</row>
        <row r="185">
          <cell r="A185" t="str">
            <v>WID#29</v>
          </cell>
          <cell r="B185" t="str">
            <v>Only You Dessert                                   Hong Lim Market &amp; Food Centre Blk 531 Upper Cross Street   #02-44  Singapore 051531</v>
          </cell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</row>
        <row r="186">
          <cell r="A186" t="str">
            <v>WID#30</v>
          </cell>
          <cell r="B186" t="str">
            <v>AVO                                                             International Plaza, 10 Anson Road  #01-55 Singapore 079903</v>
          </cell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</row>
        <row r="187">
          <cell r="A187" t="str">
            <v>WID#31</v>
          </cell>
          <cell r="B187" t="str">
            <v>My Daily Juice                                            The Sail, 2 Marina Boulevard        #B1-08A Singapore 018987</v>
          </cell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</row>
        <row r="188">
          <cell r="A188" t="str">
            <v>WID#32</v>
          </cell>
          <cell r="B188" t="str">
            <v>Penang Place Restaurant  &amp; Catering   Suntec  City,                                       3 Temasek Boulevard                    #02-314/315/316                         Singapore 038983</v>
          </cell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</row>
        <row r="189">
          <cell r="A189" t="str">
            <v>WID#33</v>
          </cell>
          <cell r="B189" t="str">
            <v>Local Coffee People (IP) PL                    Blk 10, Collyer Quay    #B1-10 Singapore 049315</v>
          </cell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</row>
        <row r="190">
          <cell r="A190" t="str">
            <v>WID#34</v>
          </cell>
          <cell r="B190" t="str">
            <v>顺和                                                           Blk 803 King George's Ave Singapore 200803</v>
          </cell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</row>
        <row r="191">
          <cell r="A191" t="str">
            <v>WID#35</v>
          </cell>
          <cell r="B191" t="str">
            <v>Jalan Besar Dessert Stall                     Block 166, Berseh Food Centre, Jalan Besar  #02-58 Singpaore 208877</v>
          </cell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</row>
        <row r="192">
          <cell r="A192" t="str">
            <v>WID#36</v>
          </cell>
          <cell r="B192" t="str">
            <v>U Cool                                                      Bendemeer Road  Blk 44,                      #01-1468 Singapore 330044</v>
          </cell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</row>
        <row r="193">
          <cell r="A193" t="str">
            <v>WID#37</v>
          </cell>
          <cell r="B193" t="str">
            <v>利发                                                           Blk.210  Toa Payoh Lorong 8     #01-80 Singapore 310210</v>
          </cell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</row>
        <row r="194">
          <cell r="A194" t="str">
            <v>WID#38</v>
          </cell>
          <cell r="B194" t="str">
            <v>传统面煎糕                                               Blk 628 Ang Mo Kio Ave 4,                #01-63 Singapore 560628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</row>
        <row r="195">
          <cell r="A195" t="str">
            <v>WID#39</v>
          </cell>
          <cell r="B195" t="str">
            <v>明成                                                             Blk 75, Toa Payoh Lorong 5 Food Centre.  #01-03 Singapore 310075</v>
          </cell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</row>
        <row r="196">
          <cell r="A196" t="str">
            <v>WID#40</v>
          </cell>
          <cell r="B196" t="str">
            <v>隹 发生果店                                              Ubi Ave 1,  Blk 302.    #01- 70    Singapore 400302</v>
          </cell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</row>
        <row r="197">
          <cell r="A197" t="str">
            <v>WID#41</v>
          </cell>
          <cell r="B197" t="str">
            <v>面煎糕                                                           Bendemeer Market &amp; Food Centre. 29, Bendemeer Road,  #01-77 Singapore 330029</v>
          </cell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</row>
        <row r="198">
          <cell r="A198" t="str">
            <v>WID#42</v>
          </cell>
          <cell r="B198" t="str">
            <v>Hock Lian Food Center P L                  Blk 2  Joo Chiat Complex,   Joo Chiat Road  #01-1127 Singpaore Singapore 420002</v>
          </cell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</row>
        <row r="199">
          <cell r="A199" t="str">
            <v>WID#43</v>
          </cell>
          <cell r="B199" t="str">
            <v>Richton                                                   Blk 476A Pasis Ris Drive 6,                                    #01-600. Singapore 510476</v>
          </cell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</row>
        <row r="200">
          <cell r="A200" t="str">
            <v>WID#44</v>
          </cell>
          <cell r="B200" t="str">
            <v>顺发冷热清汤                                          Hougang Ave 1   Blk 105, Market &amp; Food Centre    #02-43  Singapore 530105</v>
          </cell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</row>
        <row r="201">
          <cell r="A201" t="str">
            <v>WID#46</v>
          </cell>
          <cell r="B201" t="str">
            <v>TEL:90497492                                         Blk 628 Ang Mo Kio Ave 4                  #01-94       Singapore 560628</v>
          </cell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</row>
        <row r="202">
          <cell r="A202" t="str">
            <v>WID#47</v>
          </cell>
          <cell r="B202" t="str">
            <v>通 发甜品                                               Blk 409 Ang Mo Kio Ave 10.                      #01-18 Singapore 560409</v>
          </cell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</row>
        <row r="203">
          <cell r="A203" t="str">
            <v>WID#48</v>
          </cell>
          <cell r="B203" t="str">
            <v>TEL: 96254282                                        Blk 724 Ang Mo Kio Central 2 Food Centre   #01-07 Singapore 560724</v>
          </cell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</row>
        <row r="204">
          <cell r="A204" t="str">
            <v>WID#49</v>
          </cell>
          <cell r="B204" t="str">
            <v>Juice Man 来 来                                     Blk 11 Market &amp; Food Centre, Telok Blangah Crescent . #01-79 Singpaore 090011</v>
          </cell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</row>
        <row r="205">
          <cell r="A205" t="str">
            <v>WID#50</v>
          </cell>
          <cell r="B205" t="str">
            <v>美江冷热甜品                                                  Blk  503 #01-15 West Coast Drive Singapore 120503</v>
          </cell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</row>
        <row r="206">
          <cell r="A206" t="str">
            <v>WID#51</v>
          </cell>
          <cell r="B206" t="str">
            <v>CMPB                                                       3 Depot Road Singapore 109680</v>
          </cell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</row>
        <row r="207">
          <cell r="A207" t="str">
            <v>WID#52</v>
          </cell>
          <cell r="B207" t="str">
            <v>Ke Lao Hello Dessert                             Blk. 448 Clementi Ave 3   #01-29 Singapore 120448</v>
          </cell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</row>
        <row r="208">
          <cell r="A208" t="str">
            <v>WID#53</v>
          </cell>
          <cell r="B208" t="str">
            <v>Rojak                                                           Tanglin Halt Centre, 1A Commonwealth Drive #01-28 Singapore 141001</v>
          </cell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</row>
        <row r="209">
          <cell r="A209" t="str">
            <v>WID#54</v>
          </cell>
          <cell r="B209" t="str">
            <v>德利                                                          Blk 159 Mei Chin Road #02-28   Singapore 140159</v>
          </cell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</row>
        <row r="210">
          <cell r="A210" t="str">
            <v>WID#55</v>
          </cell>
          <cell r="B210" t="str">
            <v>豆花水                                                     Blk 159 Mei Chin Road #02-30 Singapore 140159</v>
          </cell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</row>
        <row r="211">
          <cell r="A211" t="str">
            <v>WID#56</v>
          </cell>
          <cell r="B211" t="str">
            <v>美 雅咖啡室 （水  ）                           Blk 159 Mei Chin Road  #02-37  Singapore 140159</v>
          </cell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</row>
        <row r="212">
          <cell r="A212" t="str">
            <v>WID#57</v>
          </cell>
          <cell r="B212" t="str">
            <v>MFC  Food &amp; Press Pte Ltd                            Bukit Timah Plaze. 1, Jalan Anak Bukit #1-47  Singpaore  588996</v>
          </cell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</row>
        <row r="213">
          <cell r="A213" t="str">
            <v>WID#58</v>
          </cell>
          <cell r="B213" t="str">
            <v>福记                                                          Blk254  Jurong East Street 24         #01-05  Singapore 600254</v>
          </cell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</row>
        <row r="214">
          <cell r="A214" t="str">
            <v>WID#59</v>
          </cell>
          <cell r="B214" t="str">
            <v>信丰                                                        Blk.17, Woodlands Link.                          #01-70  Singapore 738727</v>
          </cell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</row>
        <row r="215">
          <cell r="A215" t="str">
            <v>WID#60</v>
          </cell>
          <cell r="B215" t="str">
            <v>新美华                                                     Blk.8A Admiralty Street   #03-11 Food Exchange @ Admiratly Singapore 757437</v>
          </cell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</row>
        <row r="216">
          <cell r="A216" t="str">
            <v>WID#61</v>
          </cell>
          <cell r="B216" t="str">
            <v>ABC  兴兴                                                    Blk 6, Jalan Bukit Merah. #01-101 Singapore 150006</v>
          </cell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</row>
        <row r="217">
          <cell r="A217" t="str">
            <v>WID#62</v>
          </cell>
          <cell r="B217" t="str">
            <v>天凉                                                             Block 120, Bukit Merah Lane 1                        #01-41 Singapore 150120</v>
          </cell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</row>
        <row r="218">
          <cell r="A218" t="str">
            <v>WID#63</v>
          </cell>
          <cell r="B218" t="str">
            <v>Dover  School                                            ???</v>
          </cell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</row>
        <row r="219">
          <cell r="A219" t="str">
            <v>WID#64</v>
          </cell>
          <cell r="B219" t="str">
            <v>Good New F&amp;B                                        60, Barker Road. Singapore 309919</v>
          </cell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</row>
        <row r="220">
          <cell r="A220" t="str">
            <v>WID#65</v>
          </cell>
          <cell r="B220" t="str">
            <v>日月                                                           Blk 15, Woodlands Loop,  #03-57 singapore 738322</v>
          </cell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</row>
        <row r="221">
          <cell r="A221" t="str">
            <v>WID#66</v>
          </cell>
          <cell r="B221" t="str">
            <v>xx                                                              Blk 15, Woodlands Loop,  #04-16 Singapore 738322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</row>
        <row r="222">
          <cell r="A222" t="str">
            <v>WID#67</v>
          </cell>
          <cell r="B222" t="str">
            <v>合成兴                                                    Blk.15 Woodlands Loop,  #04-53 Singapore 738322</v>
          </cell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</row>
        <row r="223">
          <cell r="A223" t="str">
            <v>WID#68</v>
          </cell>
          <cell r="B223" t="str">
            <v>xxx                                                           Blk.15  Woodlands Loop #04-55 Singapore 738322</v>
          </cell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</row>
        <row r="224">
          <cell r="A224" t="str">
            <v>WID#69</v>
          </cell>
          <cell r="B224" t="str">
            <v>???                                                           Blk.15, Woodlands Loop  #04-61 Singapore 738322</v>
          </cell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</row>
        <row r="225">
          <cell r="A225" t="str">
            <v>WID#70</v>
          </cell>
          <cell r="B225" t="str">
            <v>张隆利                                                       Blk 15, Woodlands Loop #04-30 Singapore 738322</v>
          </cell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</row>
        <row r="226">
          <cell r="A226" t="str">
            <v>WID#71</v>
          </cell>
          <cell r="B226" t="str">
            <v xml:space="preserve">645T Cup Cafe                                       Blk 18 Bedok South Road #01-77 Singapore 460018                       </v>
          </cell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</row>
        <row r="227">
          <cell r="A227" t="str">
            <v>WID#72</v>
          </cell>
          <cell r="B227" t="str">
            <v>滨海甜品                                                      Blk 248, Simei St 5. Singapore 520120</v>
          </cell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</row>
        <row r="228">
          <cell r="A228" t="str">
            <v>WID#73</v>
          </cell>
          <cell r="B228" t="str">
            <v xml:space="preserve">Dessert Delight                                           Block 85, Bedok North #01-40 Singapore    460085         </v>
          </cell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</row>
        <row r="229">
          <cell r="A229" t="str">
            <v>WID#74</v>
          </cell>
          <cell r="B229" t="str">
            <v>Take Away Bubble Tea Shop                              531, Bedok North Street 3. #01-694 Singapore 460531</v>
          </cell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</row>
        <row r="230">
          <cell r="A230" t="str">
            <v>WID#75</v>
          </cell>
          <cell r="B230" t="str">
            <v>TEL:96834808                                         Blk 285, Yishun #01-08 Singapore</v>
          </cell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</row>
        <row r="231">
          <cell r="A231" t="str">
            <v>WID#76</v>
          </cell>
          <cell r="B231" t="str">
            <v>Hougang 118                                          Hougang Ave 1, Blk.118.                    #01-1190, Singapore 530118.</v>
          </cell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</row>
        <row r="232">
          <cell r="A232" t="str">
            <v>WID#77</v>
          </cell>
          <cell r="B232" t="str">
            <v>TEL: 94899072                                         Blk 682 Hougang Ave 4  #????   Singapore 530682</v>
          </cell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</row>
        <row r="233">
          <cell r="A233" t="str">
            <v>WID#78</v>
          </cell>
          <cell r="B233" t="str">
            <v>顺发冷热清汤                                        Blk 190B Rivervale Drive              #08-960 Singapore 542190</v>
          </cell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</row>
        <row r="234">
          <cell r="A234" t="str">
            <v>WID#79</v>
          </cell>
          <cell r="B234" t="str">
            <v>Event Guru                                                       Blk 39,  Woodland Close #07-14 Singapore 737854</v>
          </cell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</row>
        <row r="235">
          <cell r="A235" t="str">
            <v>WID#80</v>
          </cell>
          <cell r="B235" t="str">
            <v>王盛                                                            Block 95  Toa Payoh Lorong 4         #01-50 Singapore 310095</v>
          </cell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</row>
        <row r="236">
          <cell r="A236" t="str">
            <v>WID#81</v>
          </cell>
          <cell r="B236" t="str">
            <v>xxx                                                            Toa PayohNorth Blk.203, #01-1189 Singapore 310203</v>
          </cell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</row>
        <row r="237">
          <cell r="A237" t="str">
            <v>WID#82</v>
          </cell>
          <cell r="B237" t="str">
            <v>TEL: 94232389                                        Blk 117 Aljunied Ave 2 . #01-07 Singapore 380117</v>
          </cell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</row>
        <row r="238">
          <cell r="A238" t="str">
            <v>WID#83</v>
          </cell>
          <cell r="B238" t="str">
            <v>金园                                                           Blk 416 Bedok North Ave 2, #??? Singapore 460416</v>
          </cell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</row>
        <row r="239">
          <cell r="A239" t="str">
            <v>WID#84</v>
          </cell>
          <cell r="B239" t="str">
            <v>TEL: 92999510                                        Blk 215 Ang Mo Kio Ave 1,  #01-903. Singpaore 560215</v>
          </cell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</row>
        <row r="240">
          <cell r="A240" t="str">
            <v>WID#85</v>
          </cell>
          <cell r="B240" t="str">
            <v>高原                                                           Blk 226, Ang Mo Kio Street 22   #01-14  Singapore 560226</v>
          </cell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</row>
        <row r="241">
          <cell r="A241" t="str">
            <v>WID#86</v>
          </cell>
          <cell r="B241" t="str">
            <v>128 甜品                                                    Blk 11 Market &amp; Food Centre, Telok Blangah Crescent . #01-128         Singpaore 090011</v>
          </cell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</row>
        <row r="242">
          <cell r="A242" t="str">
            <v>WID#87</v>
          </cell>
          <cell r="B242" t="str">
            <v>TEL: 83824983                                          Blk 399, Taman Jurong  Shopping Centre. #01-16 Singapore 610399</v>
          </cell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</row>
        <row r="243">
          <cell r="A243" t="str">
            <v>WID#88</v>
          </cell>
          <cell r="B243" t="str">
            <v>Dessert House                                        Taman Jurong Market &amp; Food Centre. Blk. 3  Yung Sheng Road  #03-158 Singapore 618499</v>
          </cell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</row>
        <row r="244">
          <cell r="A244" t="str">
            <v>WID#89</v>
          </cell>
          <cell r="B244" t="str">
            <v>TEL:97536053                                          10, Tuas Ave 3 Singapore 639409</v>
          </cell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</row>
        <row r="245">
          <cell r="A245" t="str">
            <v>WID#90</v>
          </cell>
          <cell r="B245" t="str">
            <v>TEL: 91858264                                       Blk 883 , Woodlands North Plaza. Woodlands Street 82.  #01-492 Singapore 730883</v>
          </cell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</row>
        <row r="246">
          <cell r="A246" t="str">
            <v>WID#91</v>
          </cell>
          <cell r="B246" t="str">
            <v xml:space="preserve">水                                                               Tanglin     Blk 3A     #01-03 </v>
          </cell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</row>
        <row r="247">
          <cell r="A247" t="str">
            <v>WID#92</v>
          </cell>
          <cell r="B247" t="str">
            <v>新鲜水菓                                                     3A Commonwealth Drive  #01-27</v>
          </cell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</row>
        <row r="248">
          <cell r="A248" t="str">
            <v>WID#93</v>
          </cell>
          <cell r="B248" t="str">
            <v>TEL: 98193843                                         Holland Village  Hawker Centre        #01-25</v>
          </cell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</row>
        <row r="249">
          <cell r="A249" t="str">
            <v>WID#94</v>
          </cell>
          <cell r="B249" t="str">
            <v>TEL: 64694009                                       Blk 254 Jurong East Street 24  #01-58 Singapore 600254</v>
          </cell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</row>
        <row r="250">
          <cell r="A250" t="str">
            <v>WID#95</v>
          </cell>
          <cell r="B250" t="str">
            <v>xxx                                                             ?????   #02-75</v>
          </cell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</row>
        <row r="251">
          <cell r="A251" t="str">
            <v>WID#96</v>
          </cell>
          <cell r="B251" t="str">
            <v>Squeeze                                                          Block 735, Pasir Ris Street 72         #01-362 Pasir Ris West Plaza  Singapore  510735</v>
          </cell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</row>
        <row r="252">
          <cell r="A252" t="str">
            <v>WID#97</v>
          </cell>
          <cell r="B252" t="str">
            <v>MFC Food &amp; Press Pte Ltd                     Kines  #B1-K4</v>
          </cell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</row>
        <row r="253">
          <cell r="A253" t="str">
            <v>WID#98</v>
          </cell>
          <cell r="B253" t="str">
            <v>新兴甜品                                                     Blk 159 Mei Chin Road  #02-25  Singapore 140159</v>
          </cell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</row>
        <row r="254">
          <cell r="A254" t="str">
            <v>WID#99</v>
          </cell>
          <cell r="B254" t="str">
            <v>Cool-Cup                                                           BlK 203 Toa Payoh Lorong 1, #01-1107 Singapore 310203</v>
          </cell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</row>
        <row r="255">
          <cell r="A255" t="str">
            <v>WID#100</v>
          </cell>
          <cell r="B255" t="str">
            <v>TEL: 93717787                                        BlK 20 Ghim Moh market &amp; Hawker Centre, #01-28 Singapore 270020</v>
          </cell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</row>
        <row r="256">
          <cell r="A256" t="str">
            <v>WID#101</v>
          </cell>
          <cell r="B256" t="str">
            <v>传统甜品                                                   Blk 232, ang Mo Kio     #01-1210 Singapore</v>
          </cell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</row>
        <row r="257">
          <cell r="A257" t="str">
            <v>WID#102</v>
          </cell>
          <cell r="B257" t="str">
            <v>COOL ECHO                                               Blk 123, Bedok North #01-150  Singapore</v>
          </cell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</row>
        <row r="258">
          <cell r="A258" t="str">
            <v>WID#103</v>
          </cell>
          <cell r="B258" t="str">
            <v>L &amp; H Food Enterprise Pte Ltd                 Blk 183 Jalan Pelikat #B1-43 Singapore 537643</v>
          </cell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</row>
        <row r="259">
          <cell r="A259" t="str">
            <v>WID#104</v>
          </cell>
          <cell r="B259" t="str">
            <v xml:space="preserve">Cash Sales                                                 Blk 151A Serangoon North Ave 1 Singapore </v>
          </cell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</row>
        <row r="260">
          <cell r="A260" t="str">
            <v>WID#105</v>
          </cell>
          <cell r="B260" t="str">
            <v>旺地自助歺供应商                                Blk 3020, Ubi #04-101 Singapore</v>
          </cell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</row>
        <row r="261">
          <cell r="A261" t="str">
            <v>WID#106</v>
          </cell>
          <cell r="B261" t="str">
            <v>Cash Sales                                                 SIM, 461 Clementi Road Singapore 599491</v>
          </cell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</row>
        <row r="262">
          <cell r="A262" t="str">
            <v>WID#107</v>
          </cell>
          <cell r="B262" t="str">
            <v>福利鲜果                                                   Blk 163  Bukit Merah Central                    #02-12 Singapore 150163</v>
          </cell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</row>
        <row r="263">
          <cell r="A263" t="str">
            <v>WID#108</v>
          </cell>
          <cell r="B263" t="str">
            <v>白丽美容插花学院                                   Blk 635, Ang Mo Kio #01-5113 Singapore</v>
          </cell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</row>
        <row r="264">
          <cell r="A264" t="str">
            <v>WID#109</v>
          </cell>
          <cell r="B264" t="str">
            <v xml:space="preserve">Whampoa Soya Bean                            Blk 221B Boon Lay Hawker Centre. #01-133 </v>
          </cell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</row>
        <row r="265">
          <cell r="A265" t="str">
            <v>WID#110</v>
          </cell>
          <cell r="B265" t="str">
            <v>TANGONG KATONG GIRLS' SCHOOL                                                   20, Dunman Ln. Singapore 439272</v>
          </cell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</row>
        <row r="266">
          <cell r="A266" t="str">
            <v>WID#112</v>
          </cell>
          <cell r="B266" t="str">
            <v>NGAI FONG FOODSTUFF TRADING                 Blk 15, Woodlands Loop #01-51 Singapore 738322</v>
          </cell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</row>
        <row r="267">
          <cell r="A267" t="str">
            <v>WID#113</v>
          </cell>
          <cell r="B267" t="str">
            <v>Granny's Pancake 面煎糕                     Hong Lim Market &amp; Food Centre. Blk 531 Upper Cross Street   #02-43 Singapore 051531</v>
          </cell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</row>
        <row r="268">
          <cell r="A268" t="str">
            <v>WID#114</v>
          </cell>
          <cell r="B268" t="str">
            <v>Granny's Pancake 面煎糕                     Hong Lim Market &amp; Food Centre. Blk 531 Upper Cross Street   #02-68 Singapore 051531</v>
          </cell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</row>
        <row r="269">
          <cell r="A269" t="str">
            <v>WID#115</v>
          </cell>
          <cell r="B269" t="str">
            <v>THE SUGERCANE PLANT                         Adam Road #01-30</v>
          </cell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 LIST"/>
      <sheetName val="Sales Summary"/>
      <sheetName val="Customer List"/>
      <sheetName val="Outstanding"/>
      <sheetName val="Sept"/>
      <sheetName val="OCT"/>
      <sheetName val="NOV"/>
      <sheetName val="Dec"/>
      <sheetName val="Jan"/>
      <sheetName val="FEB"/>
      <sheetName val="MAR"/>
      <sheetName val="cASH"/>
      <sheetName val="Balestier "/>
      <sheetName val="Tong Shui Desserts"/>
      <sheetName val="AMK628"/>
      <sheetName val="Ronnie"/>
      <sheetName val="梅林_x0009_"/>
      <sheetName val="Soon Soon Soon"/>
      <sheetName val="The Dessert Shop (2)"/>
      <sheetName val="Wee Kee"/>
      <sheetName val="Dessert  Station"/>
      <sheetName val="樟宜村甜品屋           _x0009_"/>
      <sheetName val="好运   "/>
      <sheetName val="MFC"/>
      <sheetName val="ID#09"/>
      <sheetName val="ID#10"/>
      <sheetName val="ID#11"/>
      <sheetName val="ID#13"/>
      <sheetName val="ID#18"/>
      <sheetName val="ID#19"/>
      <sheetName val="ID#26"/>
      <sheetName val="ID#33"/>
      <sheetName val="ID#50"/>
      <sheetName val="ID#77"/>
      <sheetName val="id#78"/>
      <sheetName val="ID#88"/>
      <sheetName val="ID#89"/>
      <sheetName val="ID#102"/>
      <sheetName val="ID#135"/>
      <sheetName val="凉凉   "/>
      <sheetName val="源兴      "/>
      <sheetName val="#01"/>
      <sheetName val="#02"/>
      <sheetName val="#03"/>
      <sheetName val="#04"/>
      <sheetName val="#05"/>
      <sheetName val="#06"/>
      <sheetName val="#07"/>
      <sheetName val="#15"/>
      <sheetName val="#16"/>
      <sheetName val="#17"/>
      <sheetName val="#28"/>
      <sheetName val="#29"/>
      <sheetName val="#31"/>
      <sheetName val="#32"/>
      <sheetName val="#35"/>
      <sheetName val="#36"/>
      <sheetName val="#39"/>
      <sheetName val="#40"/>
      <sheetName val="#41"/>
      <sheetName val="#42"/>
      <sheetName val="#43"/>
      <sheetName val="#44"/>
      <sheetName val="#45"/>
      <sheetName val="#47"/>
      <sheetName val="#48"/>
      <sheetName val="#49"/>
      <sheetName val="#53"/>
      <sheetName val="#54"/>
      <sheetName val="#55"/>
      <sheetName val="#56"/>
      <sheetName val="#73"/>
      <sheetName val="#74"/>
      <sheetName val="#75"/>
      <sheetName val="#76"/>
      <sheetName val="#79"/>
      <sheetName val="#80"/>
      <sheetName val="#81"/>
      <sheetName val="#97"/>
      <sheetName val="#101"/>
      <sheetName val="#103"/>
      <sheetName val="#104"/>
      <sheetName val="#121"/>
      <sheetName val="#127"/>
      <sheetName val="#129"/>
      <sheetName val="#130"/>
      <sheetName val="#131"/>
      <sheetName val="#133"/>
      <sheetName val="#134"/>
      <sheetName val="Koufu"/>
      <sheetName val="Koufu CN"/>
      <sheetName val="RETURN CN"/>
      <sheetName val="Tan Soon Mui"/>
      <sheetName val="Rojak"/>
      <sheetName val="甜  甜"/>
      <sheetName val="甜  甜 12"/>
      <sheetName val="Adam #01-29"/>
      <sheetName val="Ally McBean's "/>
      <sheetName val="Yu Kee"/>
      <sheetName val="ID#12"/>
      <sheetName val="ID#20"/>
      <sheetName val="ID#72"/>
      <sheetName val="ID#58"/>
      <sheetName val="ID#71"/>
      <sheetName val="ID#46"/>
      <sheetName val="Rasa Rasa"/>
      <sheetName val="RasaRasa Yishun"/>
      <sheetName val="Rasa Rasa 8A"/>
      <sheetName val="Tea Three "/>
      <sheetName val="New Trends_x0009_"/>
      <sheetName val="Zhu Fang Ruo"/>
      <sheetName val="滨海"/>
      <sheetName val="Chendol"/>
      <sheetName val="The Dessert Shop"/>
      <sheetName val="Dessert Delight"/>
      <sheetName val="小福"/>
      <sheetName val="Hawker Way "/>
      <sheetName val="甜  甜 2019"/>
      <sheetName val="SALES LIST"/>
      <sheetName val="Fine food"/>
      <sheetName val="珍姐"/>
    </sheetNames>
    <sheetDataSet>
      <sheetData sheetId="0" refreshError="1"/>
      <sheetData sheetId="1" refreshError="1"/>
      <sheetData sheetId="2" refreshError="1">
        <row r="4">
          <cell r="A4" t="str">
            <v>ID#01</v>
          </cell>
          <cell r="B4" t="str">
            <v>Koufu Rasapura Masters                            2, Bayfront Avenue #B2-49A/50A Singapore 018972                              (Dim Dum)</v>
          </cell>
        </row>
        <row r="5">
          <cell r="A5" t="str">
            <v>ID#02</v>
          </cell>
          <cell r="B5" t="str">
            <v>Koufu Rasapura Masters                            2, Bayfront Avenue #B2-49A/50A Singapore 018972                               (Fruit)</v>
          </cell>
        </row>
        <row r="6">
          <cell r="A6" t="str">
            <v>ID#03</v>
          </cell>
          <cell r="B6" t="str">
            <v>Koufu Rasapura Masters                            2, Bayfront Avenue #B2-49A/50A Singapore 018972                               (Drink)</v>
          </cell>
        </row>
        <row r="7">
          <cell r="A7" t="str">
            <v>ID#04</v>
          </cell>
          <cell r="B7" t="str">
            <v>Koufu Rasapura Masters                           2, Bayfront Avenue #B2-49A/50A Singapore 018972                              (Dessert)</v>
          </cell>
        </row>
        <row r="8">
          <cell r="A8" t="str">
            <v>ID#05</v>
          </cell>
          <cell r="B8" t="str">
            <v>IR, Singapore Pool stall                            2 Bayfront Avenue. #01-01  Singapore 018972</v>
          </cell>
        </row>
        <row r="9">
          <cell r="A9" t="str">
            <v>ID#06</v>
          </cell>
          <cell r="B9" t="str">
            <v>Koufu - Marina                                         6, Raffles Boulevard #04-101/102 Marina Square Singapore 039594                  (Drink)</v>
          </cell>
        </row>
        <row r="10">
          <cell r="A10" t="str">
            <v>ID#07</v>
          </cell>
          <cell r="B10" t="str">
            <v>Koufu - Marina                                      6, Raffles Boulevard #04-101/102 Marina Square Singapore 039594                (Dessert)</v>
          </cell>
        </row>
        <row r="11">
          <cell r="A11" t="str">
            <v>ID#08</v>
          </cell>
          <cell r="B11" t="str">
            <v>甜甜                                                            Tiong Bahru Market. 30 Seng Poh Road #01-25. Singapore 168898</v>
          </cell>
        </row>
        <row r="12">
          <cell r="A12" t="str">
            <v>ID#09</v>
          </cell>
          <cell r="B12" t="str">
            <v>Drink &amp; Dessert Stall                                  Bugis Stall #16. 200 Victoria Street     #03-30. Bugis Junction. Singapore 188021</v>
          </cell>
        </row>
        <row r="13">
          <cell r="A13" t="str">
            <v>ID#10</v>
          </cell>
          <cell r="B13" t="str">
            <v>Drink &amp; Dessert Stall                             252 North Bridge Road.                                   #03-15/16/17 Raffles City Shopping Centre.                         Singapore 189768.</v>
          </cell>
        </row>
        <row r="14">
          <cell r="A14" t="str">
            <v>ID#11</v>
          </cell>
          <cell r="B14" t="str">
            <v>Toast Junction                                       252 North Bridge Road.                                   #03-15/16/17 Raffles City Shopping Centre.                          Singapore 189768.</v>
          </cell>
        </row>
        <row r="15">
          <cell r="A15" t="str">
            <v>ID#12</v>
          </cell>
          <cell r="B15" t="str">
            <v xml:space="preserve">JNS 111 Food                                               Cuppage Plaza #B1-19/20. Singapore 228796 </v>
          </cell>
        </row>
        <row r="16">
          <cell r="A16" t="str">
            <v>ID#13</v>
          </cell>
          <cell r="B16" t="str">
            <v>Combined Stalls                                    1 kim Seng Promenade #03-116. Great World City Singapore 237994</v>
          </cell>
        </row>
        <row r="17">
          <cell r="A17" t="str">
            <v>ID#14</v>
          </cell>
          <cell r="B17" t="str">
            <v>JNS 111 Food                                               River Vally Point #01-11 Singapore 248371.</v>
          </cell>
        </row>
        <row r="18">
          <cell r="A18" t="str">
            <v>ID#15</v>
          </cell>
          <cell r="B18" t="str">
            <v>Koufu - Novena                                           10, Sinaran Drive #04-14 to 19,56 to 73. Novena Square 2 Singapore 307506                                             (Dim Sum)</v>
          </cell>
        </row>
        <row r="19">
          <cell r="A19" t="str">
            <v>ID#16</v>
          </cell>
          <cell r="B19" t="str">
            <v>Koufu - Novena                                       10, Sinaran Drive #04-14 to 19,56 to 73. Novena Square 2  Singapore 307506                                            (Drink)</v>
          </cell>
        </row>
        <row r="20">
          <cell r="A20" t="str">
            <v>ID#17</v>
          </cell>
          <cell r="B20" t="str">
            <v>Fork &amp; Spoon                                                10, Sinaran Drive #04-14 to 19,56 to 73. Novena Square 2 Singapore 307506                                             (Dessert)</v>
          </cell>
        </row>
        <row r="21">
          <cell r="A21" t="str">
            <v>ID#18</v>
          </cell>
          <cell r="B21" t="str">
            <v>Drink &amp; Dessert Stall/                          United Square Stall #07.                                          101 Thomson Road United Square #b1-02/57/59  Singapore 307591</v>
          </cell>
        </row>
        <row r="22">
          <cell r="A22" t="str">
            <v>ID#19</v>
          </cell>
          <cell r="B22" t="str">
            <v>Toast Junction                                         United Square Stall #07.                                       101 Thomson Road United Square. Singapore 307591</v>
          </cell>
        </row>
        <row r="23">
          <cell r="A23" t="str">
            <v>ID#20</v>
          </cell>
          <cell r="B23" t="str">
            <v>S111 Pte Ltd                                             26A, Kallang Place. Singapore 339212</v>
          </cell>
        </row>
        <row r="24">
          <cell r="A24" t="str">
            <v>ID#21</v>
          </cell>
          <cell r="B24" t="str">
            <v>Balestier Market Pte Ltd                       411, Balester Road.                         Singapore 329930                                                ( Drink Stall)</v>
          </cell>
        </row>
        <row r="25">
          <cell r="A25" t="str">
            <v>ID#22</v>
          </cell>
          <cell r="B25" t="str">
            <v>Ally McBean's Food Supply                       Block 115 Aljunied Ave 2 #01-53B Singapore 380115</v>
          </cell>
        </row>
        <row r="26">
          <cell r="A26" t="str">
            <v>ID#23</v>
          </cell>
          <cell r="B26" t="str">
            <v>Yu Kee Group Pte Ltd                               32, Woodlands Terrace, Singapore 738452.</v>
          </cell>
        </row>
        <row r="27">
          <cell r="A27" t="str">
            <v>ID#24</v>
          </cell>
          <cell r="B27" t="str">
            <v>Dessert Station                                         270 Queen Street #01-41 Albert Centre. Singapore</v>
          </cell>
        </row>
        <row r="28">
          <cell r="A28" t="str">
            <v>ID#25</v>
          </cell>
          <cell r="B28" t="str">
            <v xml:space="preserve">甜甜                                                            Blk 28  Jalan Klinik  #09-43 Singapore </v>
          </cell>
        </row>
        <row r="29">
          <cell r="A29" t="str">
            <v>ID#26</v>
          </cell>
          <cell r="B29" t="str">
            <v>Combined Stalls                                    No 1 Harbourfont Centre, Maritime Centre #03-01/04 Singapore 099253</v>
          </cell>
        </row>
        <row r="30">
          <cell r="A30" t="str">
            <v>ID#27</v>
          </cell>
          <cell r="B30" t="str">
            <v>Dessert First Pte Ltd                                   37, #01-407 Jalan Rummah Tinggi Singapore 150037</v>
          </cell>
        </row>
        <row r="31">
          <cell r="A31" t="str">
            <v>ID#28</v>
          </cell>
          <cell r="B31" t="str">
            <v>Koufu - Toa Payoh                                     Block 500, Toa Payoh Centre. Lorong 6 #02-30  Singpaore 310500                                                                 (Dim Sum)</v>
          </cell>
        </row>
        <row r="32">
          <cell r="A32" t="str">
            <v>ID#29</v>
          </cell>
          <cell r="B32" t="str">
            <v>Koufu - Toa Payoh                                       Block 500, Toa Payoh Centre. Lorong 6 #02-30 Singapore 310500                                                                 (Dessert)</v>
          </cell>
        </row>
        <row r="33">
          <cell r="A33" t="str">
            <v>ID#30</v>
          </cell>
          <cell r="B33" t="str">
            <v>Tea Three Café Pte Ltd                               Block 4012, Ang Mo Kio Ave 10         #01-05 TechPlace 1 Singapore 569628</v>
          </cell>
        </row>
        <row r="34">
          <cell r="A34" t="str">
            <v>ID#31</v>
          </cell>
          <cell r="B34" t="str">
            <v>Koufu - Nanyang                                              180, Ang Mo Kio Ave 8. Block A unit 235 Nanyang Polythenic Singapore 569830                                      (Dim Sum)</v>
          </cell>
        </row>
        <row r="35">
          <cell r="A35" t="str">
            <v>ID#32</v>
          </cell>
          <cell r="B35" t="str">
            <v>Koufu - Nanyang                                              180, Ang Mo Kio Ave 8. Block A unit 235 Nanyang Polythenic Singapore 569830                                       (Dessert)</v>
          </cell>
        </row>
        <row r="36">
          <cell r="A36" t="str">
            <v>ID#33</v>
          </cell>
          <cell r="B36" t="str">
            <v>Combined Stalls                                    Junction 8. 9 Bishan Place                            #04-01. Junction 8 Shopping Centre. Singapore 579837</v>
          </cell>
        </row>
        <row r="37">
          <cell r="A37" t="str">
            <v>ID#34</v>
          </cell>
          <cell r="B37" t="str">
            <v>Rasa Rasa @ Yishun Restaurant Pte Ltd   348 Yishun Ave 11 #01-04. Singapore 760348.</v>
          </cell>
        </row>
        <row r="38">
          <cell r="A38" t="str">
            <v>ID#35</v>
          </cell>
          <cell r="B38" t="str">
            <v>Koufu Fusionoplis one.                                           1 Fusionopolis Way Basement 2 #B2-02 Singapore 138632                                   (Fruit)</v>
          </cell>
        </row>
        <row r="39">
          <cell r="A39" t="str">
            <v>ID#36</v>
          </cell>
          <cell r="B39" t="str">
            <v>Koufu Fusionoplis one                                            1 Fusionopolis Way Basement 2 #B2-02 Singapore 138632                                    (Dessert)</v>
          </cell>
        </row>
        <row r="40">
          <cell r="A40" t="str">
            <v>ID#37</v>
          </cell>
          <cell r="B40" t="str">
            <v>Koufu - Anchor                                                                        370 Alexandra Road #01-20/21 Anchor Point Shopping Ctr Singapore 159953                      (Fruit)</v>
          </cell>
        </row>
        <row r="41">
          <cell r="A41" t="str">
            <v>ID#38</v>
          </cell>
          <cell r="B41" t="str">
            <v>Koufu - Anchor                                                                       370 Alexandra Road #01-20/21 Anchor Point Shopping Ctr Singapore 159953                       (Dessert)</v>
          </cell>
        </row>
        <row r="42">
          <cell r="A42" t="str">
            <v>ID#39</v>
          </cell>
          <cell r="B42" t="str">
            <v>Koufu - Ngee Ann                                   535 Clementi Road Block 51, Level 2 Ngee Ann Polythenic NIC Singapore 599489                    (Fruit)</v>
          </cell>
        </row>
        <row r="43">
          <cell r="A43" t="str">
            <v>ID#40</v>
          </cell>
          <cell r="B43" t="str">
            <v>Koufu - Ngee Ann                                    535 Clementi Road Block 51, Level 2 Ngee Ann Polythenic NIC Singapore 599489                     (Dim Sum)</v>
          </cell>
        </row>
        <row r="44">
          <cell r="A44" t="str">
            <v>ID#41</v>
          </cell>
          <cell r="B44" t="str">
            <v xml:space="preserve">Koufu - Ngee Ann                                         535 Clementi Road Block 51, Level 2 Ngee Ann Polythenic NIC Singapore 599489    (Dessert)              </v>
          </cell>
        </row>
        <row r="45">
          <cell r="A45" t="str">
            <v>ID#42</v>
          </cell>
          <cell r="B45" t="str">
            <v>Jem Cook House                                           50, Jurong Gateway Road #05-01 JEMS Singapore 608549                                         (Fruit)</v>
          </cell>
        </row>
        <row r="46">
          <cell r="A46" t="str">
            <v>ID#43</v>
          </cell>
          <cell r="B46" t="str">
            <v>Jem cook House                                            50, Jurong Gateway Road #05-01 JEMS Singapore 608549                                         (Dim Sum)</v>
          </cell>
        </row>
        <row r="47">
          <cell r="A47" t="str">
            <v>ID#44</v>
          </cell>
          <cell r="B47" t="str">
            <v>Jem cook House                                             50, Jurong Gateway Road #05-01 JEMS Singapore 608549                                          (Dessert)</v>
          </cell>
        </row>
        <row r="48">
          <cell r="A48" t="str">
            <v>ID#45</v>
          </cell>
          <cell r="B48" t="str">
            <v>Happy Hawker                                              Block 132 Jurong East  #01-271 Singapore 600132                                                  (Dessert)</v>
          </cell>
        </row>
        <row r="49">
          <cell r="A49" t="str">
            <v>ID#46</v>
          </cell>
          <cell r="B49" t="str">
            <v>Xi Yue Yuan Pte Ltd                                  No 1, Soon Lee Street. #01-32 Pioneer Centre. Singapore 627605</v>
          </cell>
        </row>
        <row r="50">
          <cell r="A50" t="str">
            <v>ID#47</v>
          </cell>
          <cell r="B50" t="str">
            <v>Koufu - Dessert                                       632, Bukit Batok Central #01-132 Singapore 650632                                                   (Dessert)</v>
          </cell>
        </row>
        <row r="51">
          <cell r="A51" t="str">
            <v>ID#48</v>
          </cell>
          <cell r="B51" t="str">
            <v>Koufu - Drink                                         1, Bukit Batok Central Link.        #04-01 West Mall Singapore 658713                                                             (Drink)</v>
          </cell>
        </row>
        <row r="52">
          <cell r="A52" t="str">
            <v>ID#49</v>
          </cell>
          <cell r="B52" t="str">
            <v>Koufu - Dessert                                        1, Bukit Batok Central Link.         #04-01 West Mall Singapore 658713                                                              (Dessert)</v>
          </cell>
        </row>
        <row r="53">
          <cell r="A53" t="str">
            <v>ID#50</v>
          </cell>
          <cell r="B53" t="str">
            <v>Drink &amp; Dessert Stall                                 CCK Lots1 Stall #15.                           21 Choa Chua Kang Ave 4,                #04-15. Lot One Shoppers Mall. Singapore 689812</v>
          </cell>
        </row>
        <row r="54">
          <cell r="A54" t="str">
            <v>ID#51</v>
          </cell>
          <cell r="B54" t="str">
            <v>Rasa Rasa Food Fiesta Restaurant  LLP       Block 160A, Jln Teck Whye         #01-01 Singapore 691160</v>
          </cell>
        </row>
        <row r="55">
          <cell r="A55" t="str">
            <v>ID#52</v>
          </cell>
          <cell r="B55" t="str">
            <v>NEW  TRENDS                                            Block 753 Choa Chu Kang Ave 1           #02-213    Singapore</v>
          </cell>
        </row>
        <row r="56">
          <cell r="A56" t="str">
            <v>ID#53</v>
          </cell>
          <cell r="B56" t="str">
            <v>Koufu -Fruit                                            Block 768 Woodlands Ave 6                 #01-30/31 Singapore 730768                         (Fruit)</v>
          </cell>
        </row>
        <row r="57">
          <cell r="A57" t="str">
            <v>ID#54</v>
          </cell>
          <cell r="B57" t="str">
            <v>Koufu - Drink                                         Block 768 Woodlands Ave 6                #01-30/31 Singapore 730768                           (Drink)</v>
          </cell>
        </row>
        <row r="58">
          <cell r="A58" t="str">
            <v>ID#55</v>
          </cell>
          <cell r="B58" t="str">
            <v>Koufu - Dim Sum                                    Block 768 Woodlands Ave 6                 #01-30/31 Singapore 730768                           (Dim Sum)</v>
          </cell>
        </row>
        <row r="59">
          <cell r="A59" t="str">
            <v>ID#56</v>
          </cell>
          <cell r="B59" t="str">
            <v xml:space="preserve"> Fork &amp; Spoon                                               Block 768 Woodlands Ave 6 #01-30/31 Singapore 730768                                         (Dessert)</v>
          </cell>
        </row>
        <row r="60">
          <cell r="A60" t="str">
            <v>ID#57</v>
          </cell>
          <cell r="B60" t="str">
            <v>Xi Yue Yuan Pte Ltd                                  No2, Woodlands Sector 1 #01-28 Woodlands Spectrum 1 Singapore 738068</v>
          </cell>
        </row>
        <row r="61">
          <cell r="A61" t="str">
            <v>ID#58</v>
          </cell>
          <cell r="B61" t="str">
            <v xml:space="preserve">Specturm Food Centre Pte Ltd               No.2 Woodlands Sector 1. #01-28  Woodlands Spectrum 1. Singapore 738068              </v>
          </cell>
        </row>
        <row r="62">
          <cell r="A62" t="str">
            <v>ID#59</v>
          </cell>
          <cell r="B62" t="str">
            <v>Tan Soon Mui Food Industries                       8, Woodlands Terrace. Singapore 738433.</v>
          </cell>
        </row>
        <row r="63">
          <cell r="A63" t="str">
            <v>ID#60</v>
          </cell>
          <cell r="B63" t="str">
            <v>Rasa Rasa Catering Services Pte Ltd   8A, Admiralty Street Food Exchange #04-08.                                        Singapore 757437.</v>
          </cell>
        </row>
        <row r="64">
          <cell r="A64" t="str">
            <v>ID#61</v>
          </cell>
          <cell r="B64" t="str">
            <v>Ronnie kitchen Pte Ltd                            8A, Admiralty Street Food Exchange      #06-07. Singapore 757437.</v>
          </cell>
        </row>
        <row r="65">
          <cell r="A65" t="str">
            <v>ID#62</v>
          </cell>
          <cell r="B65" t="str">
            <v>Wee Kee Catering Pte Ltd                       8A, Admiralty Street Food Exchange     #03-07. Singapore 757437.</v>
          </cell>
        </row>
        <row r="66">
          <cell r="A66" t="str">
            <v>ID#63</v>
          </cell>
          <cell r="B66" t="str">
            <v xml:space="preserve">Zhu Fang Ruo                                          11 Canberra Road #01-05. Singapore 759775.              </v>
          </cell>
        </row>
        <row r="67">
          <cell r="A67" t="str">
            <v>ID#64</v>
          </cell>
          <cell r="B67" t="str">
            <v xml:space="preserve">Balestier Market Pte Ltd                      411, Balester Road.                          Singapore 329930                                                   (Dessert Stall) </v>
          </cell>
        </row>
        <row r="68">
          <cell r="A68" t="str">
            <v>ID#65</v>
          </cell>
          <cell r="B68" t="str">
            <v>Yu Kee Group Pte Ltd                               Kw Café, My Kampung. Kallang Wave Mall #02-16/K6. Singapore 397628</v>
          </cell>
        </row>
        <row r="69">
          <cell r="A69" t="str">
            <v>ID#66</v>
          </cell>
          <cell r="B69" t="str">
            <v>Dessert Station                                        Block 26, Chai Chee Road.                    #11-417. Singapore 460026</v>
          </cell>
        </row>
        <row r="70">
          <cell r="A70" t="str">
            <v>ID#67</v>
          </cell>
          <cell r="B70" t="str">
            <v>梅林                                                             Changi Village Hawker Centre.                                         #01- 57  Singapore 500002</v>
          </cell>
        </row>
        <row r="71">
          <cell r="A71" t="str">
            <v>ID#68</v>
          </cell>
          <cell r="B71" t="str">
            <v>梅林                                                             Block 425, #06-409 Tampines Street 41, Singapore 520425</v>
          </cell>
        </row>
        <row r="72">
          <cell r="A72" t="str">
            <v>ID#69</v>
          </cell>
          <cell r="B72" t="str">
            <v>滨海甜品                                                      Blk 248, Simei St 5. Singapore 520120</v>
          </cell>
        </row>
        <row r="73">
          <cell r="A73" t="str">
            <v>ID#70</v>
          </cell>
          <cell r="B73" t="str">
            <v>CHENDOL                                                          Blk 84, Marine Parade #01-09</v>
          </cell>
        </row>
        <row r="74">
          <cell r="A74" t="str">
            <v>ID#71</v>
          </cell>
          <cell r="B74" t="str">
            <v>Greenwich Food Centre Pte Ltd           No 39, Greenwich Drive. #01-12 Singapore 533863.</v>
          </cell>
        </row>
        <row r="75">
          <cell r="A75" t="str">
            <v>ID#72</v>
          </cell>
          <cell r="B75" t="str">
            <v>S111 Beverage Pte Ltd                            No 61, Tai Seng Ave. Singapore 534167</v>
          </cell>
        </row>
        <row r="76">
          <cell r="A76" t="str">
            <v>ID#73</v>
          </cell>
          <cell r="B76" t="str">
            <v>Koufu - Rivervale                                                                        Block 118 Rivervale Drive,         #02-15/16 Rivervale Plaza Singapore 540118                               (Dim Sum)</v>
          </cell>
        </row>
        <row r="77">
          <cell r="A77" t="str">
            <v>ID#74</v>
          </cell>
          <cell r="B77" t="str">
            <v>Sengkang General Community Hospital. 1 Anchorvale Street #01-21 S'pore 544835                                                                     (Drink)</v>
          </cell>
        </row>
        <row r="78">
          <cell r="A78" t="str">
            <v>ID#75</v>
          </cell>
          <cell r="B78" t="str">
            <v>Sengkang General Community Hospital. 1 Anchorvale Street #01-21 S'pore 544835                                                                    (Dessert)</v>
          </cell>
        </row>
        <row r="79">
          <cell r="A79" t="str">
            <v>ID#76</v>
          </cell>
          <cell r="B79" t="str">
            <v>Sengkang General Community Hospital. 1 Anchorvale Street #01-21 S'pore 544835                                                                    (DIM Sum)</v>
          </cell>
        </row>
        <row r="80">
          <cell r="A80" t="str">
            <v>ID#77</v>
          </cell>
          <cell r="B80" t="str">
            <v>Toast Junction                                         NEX Stall #MR3, 23 Serangoon Central #04-16. Nex Shopping Mall. Singapore 556083</v>
          </cell>
        </row>
        <row r="81">
          <cell r="A81" t="str">
            <v>ID#78</v>
          </cell>
          <cell r="B81" t="str">
            <v>Juice Stall                                                    Jewel Changi Airport . Five Spice, Stall #01. 78, Airport  Boulevard. #B2-238/239/240. (819666)</v>
          </cell>
        </row>
        <row r="82">
          <cell r="A82" t="str">
            <v>ID#79</v>
          </cell>
          <cell r="B82" t="str">
            <v xml:space="preserve"> Puggol OASIS (Gourmet Paradise)                                                          681 Punggol Drive                                                    #04-01 OASIS Terraces                   Singapore 820681</v>
          </cell>
        </row>
        <row r="83">
          <cell r="A83" t="str">
            <v>ID#80</v>
          </cell>
          <cell r="B83" t="str">
            <v>Koufu - Blk 168                                                                        Block 168 Punggol Field #01-01 Punggol Plaza Singapore 820168                              (Dessert)</v>
          </cell>
        </row>
        <row r="84">
          <cell r="A84" t="str">
            <v>ID#81</v>
          </cell>
          <cell r="B84" t="str">
            <v>WaterWay Point                                            83 Punggol Central #02-20/21 Singapore 828761                               (Dessert)</v>
          </cell>
        </row>
        <row r="85">
          <cell r="A85" t="str">
            <v>ID#82</v>
          </cell>
          <cell r="B85" t="str">
            <v>Koufu - Blk 747                                          Block 747 Yishun 72. #01-108 Singapore 760747                                                            (Drink)</v>
          </cell>
        </row>
        <row r="86">
          <cell r="A86" t="str">
            <v>ID#83</v>
          </cell>
          <cell r="B86" t="str">
            <v>Koufu - Blk 747                                           Block 747 Yishun 72. #01-108 Singapore 760747                                                            (Dim Sum)</v>
          </cell>
        </row>
        <row r="87">
          <cell r="A87" t="str">
            <v>ID#84</v>
          </cell>
          <cell r="B87" t="str">
            <v xml:space="preserve">Ecreative Group                                         Blk 15, Woodlands Loop #04-33   Singapore 738322                                    </v>
          </cell>
        </row>
        <row r="88">
          <cell r="A88" t="str">
            <v>ID#85</v>
          </cell>
          <cell r="B88" t="str">
            <v>Xin Yi Pin Catering                                  Block 15, Woodlands Loop #04-36. Singapore 738322.</v>
          </cell>
        </row>
        <row r="89">
          <cell r="A89" t="str">
            <v>ID#86</v>
          </cell>
          <cell r="B89" t="str">
            <v xml:space="preserve">The Dessert Shop Pte Ltd                      Block 15, Woodlands Loop.                #01- 28, Singapore   738322.           </v>
          </cell>
        </row>
        <row r="90">
          <cell r="A90" t="str">
            <v>ID#87</v>
          </cell>
          <cell r="B90" t="str">
            <v>Dessert Delight                                          Blk 162, Tampines Street #05-239 Singapore 521162</v>
          </cell>
        </row>
        <row r="91">
          <cell r="A91" t="str">
            <v>ID#88</v>
          </cell>
          <cell r="B91" t="str">
            <v>DRINK &amp; DESSERT STALL/NEX           23 Serangoon Central                                   #04-16. Nex Shopping Mall. Singapore 556083</v>
          </cell>
        </row>
        <row r="92">
          <cell r="A92" t="str">
            <v>ID#89</v>
          </cell>
          <cell r="B92" t="str">
            <v>COMBINED STALL/CENTURY SQUARE STALL #01                                                   2,  Tampines Central 5, #03-20 Century Square</v>
          </cell>
        </row>
        <row r="93">
          <cell r="A93" t="str">
            <v>ID#90</v>
          </cell>
          <cell r="B93" t="str">
            <v>Tong Shui Desserts                                                 101, Upper Cross Street #02-49. People's Park Centre Singapore 058357</v>
          </cell>
        </row>
        <row r="94">
          <cell r="A94" t="str">
            <v>ID#91</v>
          </cell>
          <cell r="B94" t="str">
            <v>Soon Soon Soon Food                           HUB #02</v>
          </cell>
        </row>
        <row r="95">
          <cell r="A95" t="str">
            <v>ID#92</v>
          </cell>
          <cell r="B95" t="str">
            <v>小福                                                            SPH. 1000 Toa Payoh North. #07 Singapore 318994</v>
          </cell>
        </row>
        <row r="96">
          <cell r="A96" t="str">
            <v>ID#93</v>
          </cell>
          <cell r="B96" t="str">
            <v>KAB                                                                  Blk 15, Woodland Loop. #03-10 Singapore 738322</v>
          </cell>
        </row>
        <row r="97">
          <cell r="A97" t="str">
            <v>ID#94</v>
          </cell>
          <cell r="B97" t="str">
            <v>S. MARCO FOOD TRADING PTE LTD            39, Woodlands Close #05-27/28/29 Singapore 737856</v>
          </cell>
        </row>
        <row r="98">
          <cell r="A98" t="str">
            <v>ID#95</v>
          </cell>
          <cell r="B98" t="str">
            <v>Soon Soon Soon Food Holding                 40 Geylang</v>
          </cell>
        </row>
        <row r="99">
          <cell r="A99" t="str">
            <v>ID#96</v>
          </cell>
          <cell r="B99" t="str">
            <v>Hawker Way Pte Ltd                                                     Blk 27, Bukit Batok (Drink)  #01-16    Singapore</v>
          </cell>
        </row>
        <row r="100">
          <cell r="A100" t="str">
            <v>ID#97</v>
          </cell>
          <cell r="B100" t="str">
            <v>Koufu Jem Cook House                                           50, Jurong Gateway Road #05-01 JEMS Singapore 608549                                         (DRINK)</v>
          </cell>
        </row>
        <row r="101">
          <cell r="A101" t="str">
            <v>ID#98</v>
          </cell>
        </row>
        <row r="102">
          <cell r="A102" t="str">
            <v>ID#99</v>
          </cell>
          <cell r="B102" t="str">
            <v>HAO KOU WEI PTE LTD                          16A Sungei Kadut Way                    Singapore 728794</v>
          </cell>
        </row>
        <row r="103">
          <cell r="A103" t="str">
            <v>ID#100</v>
          </cell>
          <cell r="B103" t="str">
            <v>HAO KOU WEI PTE LTD                          Blk 272 Bakit Batok #01-56            Singapore</v>
          </cell>
        </row>
        <row r="104">
          <cell r="A104" t="str">
            <v>ID#101</v>
          </cell>
          <cell r="B104" t="str">
            <v>Koufu -喜多福                                         Blk 267 Compassvale Link                           #01-02 Singapore 540267</v>
          </cell>
        </row>
        <row r="105">
          <cell r="A105" t="str">
            <v>ID#102</v>
          </cell>
          <cell r="B105" t="str">
            <v>Combined Stall                                      Bugis Stall #16. 200 Victoria Street     #03-30. Bugis Junction. Singapore 188021</v>
          </cell>
        </row>
        <row r="106">
          <cell r="A106" t="str">
            <v>ID#103</v>
          </cell>
          <cell r="B106" t="str">
            <v xml:space="preserve">Koufu - WoodGrove                                30, Woodlands Ave 1 #01-11 Singapore 739065     (Drink)                               </v>
          </cell>
        </row>
        <row r="107">
          <cell r="A107" t="str">
            <v>ID#104</v>
          </cell>
          <cell r="B107" t="str">
            <v xml:space="preserve">Koufu - WoodGrove                                30, Woodlands Ave 1 #01-11 Singapore 739065     (Dim Sum)                               </v>
          </cell>
        </row>
        <row r="108">
          <cell r="A108" t="str">
            <v>ID#105</v>
          </cell>
          <cell r="B108" t="str">
            <v>Asia Dessert Marketing                                       Blk 3020, Ubi Avenue 2 #02-125 Singapore 408896</v>
          </cell>
        </row>
        <row r="109">
          <cell r="A109" t="str">
            <v>ID#106</v>
          </cell>
          <cell r="B109" t="str">
            <v>龙马                                                             270 Queen Street #03-50 Albert Centre. Singapore</v>
          </cell>
        </row>
        <row r="110">
          <cell r="A110" t="str">
            <v>ID#107</v>
          </cell>
          <cell r="B110" t="str">
            <v xml:space="preserve">Specturm Food Centre Pte Ltd               134, Tagore Lane Sindo Industrial Estate Singapore 787557           </v>
          </cell>
        </row>
        <row r="111">
          <cell r="A111" t="str">
            <v>ID#108</v>
          </cell>
          <cell r="B111" t="str">
            <v>青草园　　　　　　　　　　       Blk 120, Bukit Merah Lane 1               #01-73 Singapore 150120</v>
          </cell>
        </row>
        <row r="112">
          <cell r="A112" t="str">
            <v>ID#109</v>
          </cell>
          <cell r="B112" t="str">
            <v>Tel: 90087698                                         690 Upper changi Road East #B3-02. Upper Changi MRT Station Singapore 485990</v>
          </cell>
        </row>
        <row r="113">
          <cell r="A113" t="str">
            <v>ID#110</v>
          </cell>
          <cell r="B113" t="str">
            <v>好口味                                               Blk 271 Bakit Batok East Ave 4                 Singapore 650271.</v>
          </cell>
        </row>
        <row r="114">
          <cell r="A114" t="str">
            <v>ID#111</v>
          </cell>
          <cell r="B114" t="str">
            <v>福山满                                                101, Upper Cross Street #B1. People's Park Centre Singapore 058357</v>
          </cell>
        </row>
        <row r="115">
          <cell r="A115" t="str">
            <v>ID#112</v>
          </cell>
          <cell r="B115" t="str">
            <v>好口味                                               Blk 272 Bakit Batok East Ave 4                 Singapore 650272.</v>
          </cell>
        </row>
        <row r="116">
          <cell r="A116" t="str">
            <v>ID#113</v>
          </cell>
          <cell r="B116" t="str">
            <v>优华                                                        Blk 15, Woodland Loop #03-50                            Singapore 738322</v>
          </cell>
        </row>
        <row r="117">
          <cell r="A117" t="str">
            <v>ID#114</v>
          </cell>
          <cell r="B117" t="str">
            <v xml:space="preserve">Tel: 90294611                                   Block 417  Yishun Avenue 11. Singapore                                                       </v>
          </cell>
        </row>
        <row r="118">
          <cell r="A118" t="str">
            <v>ID#115</v>
          </cell>
          <cell r="B118" t="str">
            <v>Lion City Copi &amp; Toast Pte Ltd                  101, Upper Cross Street                        #02-48. People's Park Centre                    Singapore 058357</v>
          </cell>
        </row>
        <row r="119">
          <cell r="A119" t="str">
            <v>id#116</v>
          </cell>
          <cell r="B119" t="str">
            <v>Hee Tea                                                   35 Robinson Road #01-04                                 Singapore 068898</v>
          </cell>
        </row>
        <row r="120">
          <cell r="A120" t="str">
            <v>ID#117</v>
          </cell>
          <cell r="B120" t="str">
            <v>Hee Tea                                                   Blk 38, Mar Thoma  Road. Riviera Condominium #09-02 Singapore 328712</v>
          </cell>
        </row>
        <row r="121">
          <cell r="A121" t="str">
            <v>ID#118</v>
          </cell>
          <cell r="B121" t="str">
            <v xml:space="preserve">Whampoa Soya Bean                            Blk 221B Boon Lay Hawker Centre. #01-133 </v>
          </cell>
        </row>
        <row r="122">
          <cell r="A122" t="str">
            <v>ID#119</v>
          </cell>
          <cell r="B122" t="str">
            <v>HOLLYWOOD                                             Blk 221B Boon Lay Hawker Centre. #01-130</v>
          </cell>
        </row>
        <row r="123">
          <cell r="A123" t="str">
            <v>Id#120</v>
          </cell>
          <cell r="B123" t="str">
            <v xml:space="preserve">狮城咖啡                                                           People Park Centre, #02-48.                                       </v>
          </cell>
        </row>
        <row r="124">
          <cell r="A124" t="str">
            <v>ID#121</v>
          </cell>
          <cell r="B124" t="str">
            <v xml:space="preserve">Koufu - FRUIT                                                 1, Bukit Batok Central Link.                     #04-01 West Mall Singapore 658713                                                          </v>
          </cell>
        </row>
        <row r="125">
          <cell r="A125" t="str">
            <v>ID#122</v>
          </cell>
          <cell r="B125" t="str">
            <v>CHEF RICKSON'S KITCHEN (Ally)                  200, Turf Club Road Singapore 287994</v>
          </cell>
        </row>
        <row r="126">
          <cell r="A126" t="str">
            <v>ID#123</v>
          </cell>
          <cell r="B126" t="str">
            <v>IVY LIM                                                          50-A Lorong Marican Singapore 417233</v>
          </cell>
        </row>
        <row r="127">
          <cell r="A127" t="str">
            <v>ID#124</v>
          </cell>
          <cell r="B127" t="str">
            <v>Fine Food @the south Spine                    50, Nanyang Avenue South Spine Food Court Canteen B, Singapore 639798</v>
          </cell>
        </row>
        <row r="128">
          <cell r="A128" t="str">
            <v>ID#125</v>
          </cell>
          <cell r="B128" t="str">
            <v>HENG HENG FOOD SINGAPORE                                                           Turf Club. 1 Turf Club Avenue Singapore Racecourse Singapore 738078</v>
          </cell>
        </row>
        <row r="129">
          <cell r="A129" t="str">
            <v>ID#126</v>
          </cell>
          <cell r="B129" t="str">
            <v>BB Tea House                                          Block 640, Yishun #01-200 Singapore</v>
          </cell>
        </row>
        <row r="130">
          <cell r="A130" t="str">
            <v>ID#127</v>
          </cell>
          <cell r="B130" t="str">
            <v xml:space="preserve">Koufu - WoodGrove                                30, Woodlands Ave 1 #01-11 Singapore 739065     (DESSERT COUNTER)                               </v>
          </cell>
        </row>
        <row r="131">
          <cell r="A131" t="str">
            <v>ID#128</v>
          </cell>
          <cell r="B131" t="str">
            <v>TEL: 91548191                                                                                          462 Crawford Lane #01-61 Singapore 190462</v>
          </cell>
        </row>
        <row r="132">
          <cell r="A132" t="str">
            <v>ID#129</v>
          </cell>
          <cell r="B132" t="str">
            <v xml:space="preserve">Koufu Pte Ltd - Yew Tee Point                                                              21, Chua Chu Kang North 6,       #B1-17 Yew Tee Point.                  Singapore 689579                                                                                                     </v>
          </cell>
        </row>
        <row r="133">
          <cell r="A133" t="str">
            <v>ID#130</v>
          </cell>
          <cell r="B133" t="str">
            <v>Happy Hawkers Kopitiam                    622D Punggol Central,                      Singapore 824622.                                   Tim Sum Counter</v>
          </cell>
        </row>
        <row r="134">
          <cell r="A134" t="str">
            <v>ID#131</v>
          </cell>
          <cell r="B134" t="str">
            <v>Happy Hawkers Kopitiam                   622D Punggol Central,                       Singapore 824622.                                  Drink Counter</v>
          </cell>
        </row>
        <row r="135">
          <cell r="A135" t="str">
            <v>ID#132</v>
          </cell>
          <cell r="B135" t="str">
            <v>STEAM (OFC) PTE LTD                           10, Collyer Quay #B1-10 Ocean Financial Centre Singapore 049315</v>
          </cell>
        </row>
        <row r="136">
          <cell r="A136" t="str">
            <v>ID#133</v>
          </cell>
          <cell r="B136" t="str">
            <v>WaterWay Point                                            83 Punggol Central #02-20/21 Singapore 828761                               (DRINK STALL)</v>
          </cell>
        </row>
        <row r="137">
          <cell r="A137" t="str">
            <v>ID#134</v>
          </cell>
          <cell r="B137" t="str">
            <v xml:space="preserve">FORK &amp; SPOON - Dessert                          470, Lorong 6 Toa Payoh #02-70 Singapore 310470.                                            </v>
          </cell>
        </row>
        <row r="157">
          <cell r="A157" t="str">
            <v>WID#01</v>
          </cell>
          <cell r="B157" t="str">
            <v>珍姐                                                           Blk 628 Ang Mo Kio Ave 4,             #01-66 Singapore 560628</v>
          </cell>
        </row>
        <row r="158">
          <cell r="A158" t="str">
            <v>WID#02</v>
          </cell>
          <cell r="B158" t="str">
            <v>源兴                                                            Blk 724 Ang Mo Kio Food Centre   #01-22 Singapore 560724</v>
          </cell>
        </row>
        <row r="159">
          <cell r="A159" t="str">
            <v>WID#03</v>
          </cell>
          <cell r="B159" t="str">
            <v>美林                                                          Blk 50,  Commonwealth Drive #23-54 Singapore 142050</v>
          </cell>
        </row>
        <row r="160">
          <cell r="A160" t="str">
            <v>WID#04</v>
          </cell>
          <cell r="B160" t="str">
            <v>凉凉                                                           Tiong Bahru Market, 30 Seng Poh Road #02-75, Singapore 168898</v>
          </cell>
        </row>
        <row r="161">
          <cell r="A161" t="str">
            <v>WID#05</v>
          </cell>
          <cell r="B161" t="str">
            <v>樟宜村甜品屋                                       Changi Village  hawker Centre, 2 Changi Village Road   #01-08 Singapore 500002</v>
          </cell>
        </row>
        <row r="162">
          <cell r="A162" t="str">
            <v>WID#06</v>
          </cell>
          <cell r="B162" t="str">
            <v>好运                                                        Blk 15, Woodlands Loop, #03-24 Singapore 738322</v>
          </cell>
        </row>
        <row r="163">
          <cell r="A163" t="str">
            <v>WID#07</v>
          </cell>
          <cell r="B163" t="str">
            <v>TEL: 84552313                                             Adam Road #01-29</v>
          </cell>
        </row>
        <row r="164">
          <cell r="A164" t="str">
            <v>WID#08</v>
          </cell>
          <cell r="B164" t="str">
            <v xml:space="preserve">顺兴                                                         Tanglin Halt Food Centre. 1A Commonwealth Drive #01-30         Singapore 141001    </v>
          </cell>
        </row>
        <row r="165">
          <cell r="A165" t="str">
            <v>WID#09</v>
          </cell>
          <cell r="B165" t="str">
            <v>Fresh Fruits &amp; Juice                              Sim Lim Square, 1 Rochor Canal Road  #B1-07 Singapore 760724</v>
          </cell>
        </row>
        <row r="166">
          <cell r="A166" t="str">
            <v>WID#10</v>
          </cell>
          <cell r="B166" t="str">
            <v>晶晶                                                         Blk51  Old Airport Road  #01-89 Singapore 390051</v>
          </cell>
        </row>
        <row r="167">
          <cell r="A167" t="str">
            <v>WID#11</v>
          </cell>
          <cell r="B167" t="str">
            <v>TEL: 93697823                                         Blk 453  Ang Mo Kio Ave 10        #01-35 Singapore 560453</v>
          </cell>
        </row>
        <row r="168">
          <cell r="A168" t="str">
            <v>WID#12</v>
          </cell>
          <cell r="B168" t="str">
            <v xml:space="preserve"> 奶奶好时光                                          Block 49 Sim Place Blk 49 Sims Vista Market &amp; Food Centre.         #01-24 Singpaore 380049</v>
          </cell>
        </row>
        <row r="169">
          <cell r="A169" t="str">
            <v>WID#13</v>
          </cell>
        </row>
        <row r="170">
          <cell r="A170" t="str">
            <v>WID#14</v>
          </cell>
          <cell r="B170" t="str">
            <v>友谊                                                         Blk 409, Ang Mo Kio Ave 10.   #01-09 Singapore 560409</v>
          </cell>
        </row>
        <row r="171">
          <cell r="A171" t="str">
            <v>WID#15</v>
          </cell>
          <cell r="B171" t="str">
            <v>谢必安新甜 品                                      Blk 828, Tampines Street 81 #01-254 Singapore 520828</v>
          </cell>
        </row>
        <row r="172">
          <cell r="A172" t="str">
            <v>WID#16</v>
          </cell>
          <cell r="B172" t="str">
            <v>Varie Tea                                                 Potong Pasir Ave 1, Blk 146  01-137  Singapore 350146</v>
          </cell>
        </row>
        <row r="173">
          <cell r="A173" t="str">
            <v>WID#17</v>
          </cell>
          <cell r="B173" t="str">
            <v>TEL: 96438237                                       Hougang Central Bus Interchange/Beside Blk 850          #01-07 Singapore 530850</v>
          </cell>
        </row>
        <row r="174">
          <cell r="A174" t="str">
            <v>WID#18</v>
          </cell>
          <cell r="B174" t="str">
            <v>TEL: 82835768                                         Marine Terrace  Blk 57  #01-57 Sigapore 440057</v>
          </cell>
        </row>
        <row r="175">
          <cell r="A175" t="str">
            <v>WID#19</v>
          </cell>
          <cell r="B175" t="str">
            <v>Sugarcane Juice ICE Blended Drinks   Changi Village  hawker Centre, 2 Changi Village Road   #01-16 Singapore 500002</v>
          </cell>
        </row>
        <row r="176">
          <cell r="A176" t="str">
            <v>WID#20</v>
          </cell>
          <cell r="B176" t="str">
            <v>Granny 面煎糕                                      Blk. 630 Bedok Reservoir Road #01-30 Singapore 470630</v>
          </cell>
        </row>
        <row r="177">
          <cell r="A177" t="str">
            <v>WID#21</v>
          </cell>
          <cell r="B177" t="str">
            <v>xxx                                                               Changi Village  hawker Centre, 2 Changi Village Road   #01-44 Singapore 500002</v>
          </cell>
        </row>
        <row r="178">
          <cell r="A178" t="str">
            <v>WID#22</v>
          </cell>
          <cell r="B178" t="str">
            <v>Changi Smoothie. Suger Cane             Changi Village  hawker Centre, 2 Changi Village Road   #01-37 Singapore 500002</v>
          </cell>
        </row>
        <row r="179">
          <cell r="A179" t="str">
            <v>WID#23</v>
          </cell>
          <cell r="B179" t="str">
            <v>华姐                                                         Upper Boon Keng Road Blk 17 #01-70 Singapore 380017</v>
          </cell>
        </row>
        <row r="180">
          <cell r="A180" t="str">
            <v>WID#24</v>
          </cell>
          <cell r="B180" t="str">
            <v>华姐                                                          Block 433, Ang Mo Kio Ave 10 #03-1397 Singapore 560433</v>
          </cell>
        </row>
        <row r="181">
          <cell r="A181" t="str">
            <v>WID#25</v>
          </cell>
          <cell r="B181" t="str">
            <v>Uncle Jim @Fresh Fruit                          Blk 110, Pasir Ris Central Hawker Centre  #01-17 Singapore 519641</v>
          </cell>
        </row>
        <row r="182">
          <cell r="A182" t="str">
            <v>WID#26</v>
          </cell>
          <cell r="B182" t="str">
            <v>纯天然甘蔗汁                                       People's Park Food Centre, 32 New market Road   #01-1142 Singapore 050032</v>
          </cell>
        </row>
        <row r="183">
          <cell r="A183" t="str">
            <v>WID#27</v>
          </cell>
          <cell r="B183" t="str">
            <v>甜品站                                                        335 Smith Street. Chinatown Complex.#02-146 Singapore 050335.</v>
          </cell>
        </row>
        <row r="184">
          <cell r="A184" t="str">
            <v>WID#28</v>
          </cell>
          <cell r="B184" t="str">
            <v>Granny's Pancake 面煎糕                     Hong Lim Market &amp; Food Centre. Blk 531 Upper Cross Street   #02-39 Singapore 051531</v>
          </cell>
        </row>
        <row r="185">
          <cell r="A185" t="str">
            <v>WID#29</v>
          </cell>
          <cell r="B185" t="str">
            <v>Only You Dessert                                   Hong Lim Market &amp; Food Centre Blk 531 Upper Cross Street   #02-44  Singapore 051531</v>
          </cell>
        </row>
        <row r="186">
          <cell r="A186" t="str">
            <v>WID#30</v>
          </cell>
          <cell r="B186" t="str">
            <v>AVO                                                             International Plaza, 10 Anson Road  #01-55 Singapore 079903</v>
          </cell>
        </row>
        <row r="187">
          <cell r="A187" t="str">
            <v>WID#31</v>
          </cell>
          <cell r="B187" t="str">
            <v>My Daily Juice                                            The Sail, 2 Marina Boulevard        #B1-08A Singapore 018987</v>
          </cell>
        </row>
        <row r="188">
          <cell r="A188" t="str">
            <v>WID#32</v>
          </cell>
          <cell r="B188" t="str">
            <v>Penang Place Restaurant  &amp; Catering   Suntec  City,                                       3 Temasek Boulevard                    #02-314/315/316                         Singapore 038983</v>
          </cell>
        </row>
        <row r="189">
          <cell r="A189" t="str">
            <v>WID#33</v>
          </cell>
          <cell r="B189" t="str">
            <v>Local Coffee People (IP) PL                    Blk 10, Collyer Quay    #B1-10 Singapore 049315</v>
          </cell>
        </row>
        <row r="190">
          <cell r="A190" t="str">
            <v>WID#34</v>
          </cell>
          <cell r="B190" t="str">
            <v>顺和                                                           Blk 803 King George's Ave Singapore 200803</v>
          </cell>
        </row>
        <row r="191">
          <cell r="A191" t="str">
            <v>WID#35</v>
          </cell>
          <cell r="B191" t="str">
            <v>Jalan Besar Dessert Stall                     Block 166, Berseh Food Centre, Jalan Besar  #02-58 Singpaore 208877</v>
          </cell>
        </row>
        <row r="192">
          <cell r="A192" t="str">
            <v>WID#36</v>
          </cell>
          <cell r="B192" t="str">
            <v>U Cool                                                      Bendemeer Road  Blk 44,                      #01-1468 Singapore 330044</v>
          </cell>
        </row>
        <row r="193">
          <cell r="A193" t="str">
            <v>WID#37</v>
          </cell>
          <cell r="B193" t="str">
            <v>利发                                                           Blk.210  Toa Payoh Lorong 8     #01-80 Singapore 310210</v>
          </cell>
        </row>
        <row r="194">
          <cell r="A194" t="str">
            <v>WID#38</v>
          </cell>
          <cell r="B194" t="str">
            <v>传统面煎糕                                               Blk 628 Ang Mo Kio Ave 4,                #01-63 Singapore 560628</v>
          </cell>
        </row>
        <row r="195">
          <cell r="A195" t="str">
            <v>WID#39</v>
          </cell>
          <cell r="B195" t="str">
            <v>明成                                                             Blk 75, Toa Payoh Lorong 5 Food Centre.  #01-03 Singapore 310075</v>
          </cell>
        </row>
        <row r="196">
          <cell r="A196" t="str">
            <v>WID#40</v>
          </cell>
          <cell r="B196" t="str">
            <v>隹 发生果店                                              Ubi Ave 1,  Blk 302.    #01- 70    Singapore 400302</v>
          </cell>
        </row>
        <row r="197">
          <cell r="A197" t="str">
            <v>WID#41</v>
          </cell>
          <cell r="B197" t="str">
            <v>面煎糕                                                           Bendemeer Market &amp; Food Centre. 29, Bendemeer Road,  #01-77 Singapore 330029</v>
          </cell>
        </row>
        <row r="198">
          <cell r="A198" t="str">
            <v>WID#42</v>
          </cell>
          <cell r="B198" t="str">
            <v>Hock Lian Food Center P L                  Blk 2  Joo Chiat Complex,   Joo Chiat Road  #01-1127 Singpaore Singapore 420002</v>
          </cell>
        </row>
        <row r="199">
          <cell r="A199" t="str">
            <v>WID#43</v>
          </cell>
          <cell r="B199" t="str">
            <v>Richton                                                   Blk 476A Pasis Ris Drive 6,                                    #01-600. Singapore 510476</v>
          </cell>
        </row>
        <row r="200">
          <cell r="A200" t="str">
            <v>WID#44</v>
          </cell>
          <cell r="B200" t="str">
            <v>顺发冷热清汤                                          Hougang Ave 1   Blk 105, Market &amp; Food Centre    #02-43  Singapore 530105</v>
          </cell>
        </row>
        <row r="201">
          <cell r="A201" t="str">
            <v>WID#46</v>
          </cell>
          <cell r="B201" t="str">
            <v>TEL:90497492                                         Blk 628 Ang Mo Kio Ave 4                  #01-94       Singapore 560628</v>
          </cell>
        </row>
        <row r="202">
          <cell r="A202" t="str">
            <v>WID#47</v>
          </cell>
          <cell r="B202" t="str">
            <v>通 发甜品                                               Blk 409 Ang Mo Kio Ave 10.                      #01-18 Singapore 560409</v>
          </cell>
        </row>
        <row r="203">
          <cell r="A203" t="str">
            <v>WID#48</v>
          </cell>
          <cell r="B203" t="str">
            <v>TEL: 96254282                                        Blk 724 Ang Mo Kio Central 2 Food Centre   #01-07 Singapore 560724</v>
          </cell>
        </row>
        <row r="204">
          <cell r="A204" t="str">
            <v>WID#49</v>
          </cell>
          <cell r="B204" t="str">
            <v>Juice Man 来 来                                     Blk 11 Market &amp; Food Centre, Telok Blangah Crescent . #01-79 Singpaore 090011</v>
          </cell>
        </row>
        <row r="205">
          <cell r="A205" t="str">
            <v>WID#50</v>
          </cell>
          <cell r="B205" t="str">
            <v>美江冷热甜品                                                  Blk  503 #01-15 West Coast Drive Singapore 120503</v>
          </cell>
        </row>
        <row r="206">
          <cell r="A206" t="str">
            <v>WID#51</v>
          </cell>
          <cell r="B206" t="str">
            <v>CMPB                                                       3 Depot Road Singapore 109680</v>
          </cell>
        </row>
        <row r="207">
          <cell r="A207" t="str">
            <v>WID#52</v>
          </cell>
          <cell r="B207" t="str">
            <v>Ke Lao Hello Dessert                             Blk. 448 Clementi Ave 3   #01-29 Singapore 120448</v>
          </cell>
        </row>
        <row r="208">
          <cell r="A208" t="str">
            <v>WID#53</v>
          </cell>
          <cell r="B208" t="str">
            <v>Rojak                                                           Tanglin Halt Centre, 1A Commonwealth Drive #01-28 Singapore 141001</v>
          </cell>
        </row>
        <row r="209">
          <cell r="A209" t="str">
            <v>WID#54</v>
          </cell>
          <cell r="B209" t="str">
            <v>德利                                                          Blk 159 Mei Chin Road #02-28   Singapore 140159</v>
          </cell>
        </row>
        <row r="210">
          <cell r="A210" t="str">
            <v>WID#55</v>
          </cell>
          <cell r="B210" t="str">
            <v>豆花水                                                     Blk 159 Mei Chin Road #02-30 Singapore 140159</v>
          </cell>
        </row>
        <row r="211">
          <cell r="A211" t="str">
            <v>WID#56</v>
          </cell>
          <cell r="B211" t="str">
            <v>美 雅咖啡室 （水  ）                           Blk 159 Mei Chin Road  #02-37  Singapore 140159</v>
          </cell>
        </row>
        <row r="212">
          <cell r="A212" t="str">
            <v>WID#57</v>
          </cell>
          <cell r="B212" t="str">
            <v>MFC  Food &amp; Press Pte Ltd                            Bukit Timah Plaze. 1, Jalan Anak Bukit #1-47  Singpaore  588996</v>
          </cell>
        </row>
        <row r="213">
          <cell r="A213" t="str">
            <v>WID#58</v>
          </cell>
          <cell r="B213" t="str">
            <v>福记                                                          Blk254  Jurong East Street 24         #01-05  Singapore 600254</v>
          </cell>
        </row>
        <row r="214">
          <cell r="A214" t="str">
            <v>WID#59</v>
          </cell>
          <cell r="B214" t="str">
            <v>信丰                                                        Blk.17, Woodlands Link.                          #01-70  Singapore 738727</v>
          </cell>
        </row>
        <row r="215">
          <cell r="A215" t="str">
            <v>WID#60</v>
          </cell>
          <cell r="B215" t="str">
            <v>新美华                                                     Blk.8A Admiralty Street   #03-11 Food Exchange @ Admiratly Singapore 757437</v>
          </cell>
        </row>
        <row r="216">
          <cell r="A216" t="str">
            <v>WID#61</v>
          </cell>
          <cell r="B216" t="str">
            <v>ABC  兴兴                                                    Blk 6, Jalan Bukit Merah. #01-101 Singapore 150006</v>
          </cell>
        </row>
        <row r="217">
          <cell r="A217" t="str">
            <v>WID#62</v>
          </cell>
          <cell r="B217" t="str">
            <v>天凉                                                             Block 120, Bukit Merah Lane 1                        #01-41 Singapore 150120</v>
          </cell>
        </row>
        <row r="218">
          <cell r="A218" t="str">
            <v>WID#63</v>
          </cell>
          <cell r="B218" t="str">
            <v>Dover  School                                            ???</v>
          </cell>
        </row>
        <row r="219">
          <cell r="A219" t="str">
            <v>WID#64</v>
          </cell>
          <cell r="B219" t="str">
            <v>Good New F&amp;B                                        60, Barker Road. Singapore 309919</v>
          </cell>
        </row>
        <row r="220">
          <cell r="A220" t="str">
            <v>WID#65</v>
          </cell>
          <cell r="B220" t="str">
            <v>日月                                                           Blk 15, Woodlands Loop,  #03-57 singapore 738322</v>
          </cell>
        </row>
        <row r="221">
          <cell r="A221" t="str">
            <v>WID#66</v>
          </cell>
          <cell r="B221" t="str">
            <v>xx                                                              Blk 15, Woodlands Loop,  #04-16 Singapore 738322</v>
          </cell>
        </row>
        <row r="222">
          <cell r="A222" t="str">
            <v>WID#67</v>
          </cell>
          <cell r="B222" t="str">
            <v>合成兴                                                    Blk.15 Woodlands Loop,  #04-53 Singapore 738322</v>
          </cell>
        </row>
        <row r="223">
          <cell r="A223" t="str">
            <v>WID#68</v>
          </cell>
          <cell r="B223" t="str">
            <v>xxx                                                           Blk.15  Woodlands Loop #04-55 Singapore 738322</v>
          </cell>
        </row>
        <row r="224">
          <cell r="A224" t="str">
            <v>WID#69</v>
          </cell>
          <cell r="B224" t="str">
            <v>???                                                           Blk.15, Woodlands Loop  #04-61 Singapore 738322</v>
          </cell>
        </row>
        <row r="225">
          <cell r="A225" t="str">
            <v>WID#70</v>
          </cell>
          <cell r="B225" t="str">
            <v>张隆利                                                       Blk 15, Woodlands Loop #04-30 Singapore 738322</v>
          </cell>
        </row>
        <row r="226">
          <cell r="A226" t="str">
            <v>WID#71</v>
          </cell>
          <cell r="B226" t="str">
            <v xml:space="preserve">645T Cup Cafe                                       Blk 18 Bedok South Road #01-77 Singapore 460018                       </v>
          </cell>
        </row>
        <row r="227">
          <cell r="A227" t="str">
            <v>WID#72</v>
          </cell>
          <cell r="B227" t="str">
            <v>滨海甜品                                                      Blk 248, Simei St 5. Singapore 520120</v>
          </cell>
        </row>
        <row r="228">
          <cell r="A228" t="str">
            <v>WID#73</v>
          </cell>
          <cell r="B228" t="str">
            <v xml:space="preserve">Dessert Delight                                           Block 85, Bedok North #01-40 Singapore    460085         </v>
          </cell>
        </row>
        <row r="229">
          <cell r="A229" t="str">
            <v>WID#74</v>
          </cell>
          <cell r="B229" t="str">
            <v>Take Away Bubble Tea Shop                              531, Bedok North Street 3. #01-694 Singapore 460531</v>
          </cell>
        </row>
        <row r="230">
          <cell r="A230" t="str">
            <v>WID#75</v>
          </cell>
          <cell r="B230" t="str">
            <v>TEL:96834808                                         Blk 285, Yishun #01-08 Singapore</v>
          </cell>
        </row>
        <row r="231">
          <cell r="A231" t="str">
            <v>WID#76</v>
          </cell>
          <cell r="B231" t="str">
            <v>Hougang 118                                          Hougang Ave 1, Blk.118.                    #01-1190, Singapore 530118.</v>
          </cell>
        </row>
        <row r="232">
          <cell r="A232" t="str">
            <v>WID#77</v>
          </cell>
          <cell r="B232" t="str">
            <v>TEL: 94899072                                         Blk 682 Hougang Ave 4  #????   Singapore 530682</v>
          </cell>
        </row>
        <row r="233">
          <cell r="A233" t="str">
            <v>WID#78</v>
          </cell>
          <cell r="B233" t="str">
            <v>顺发冷热清汤                                        Blk 190B Rivervale Drive              #08-960 Singapore 542190</v>
          </cell>
        </row>
        <row r="234">
          <cell r="A234" t="str">
            <v>WID#79</v>
          </cell>
          <cell r="B234" t="str">
            <v>Event Guru                                                       Blk 39,  Woodland Close #07-14 Singapore 737854</v>
          </cell>
        </row>
        <row r="235">
          <cell r="A235" t="str">
            <v>WID#80</v>
          </cell>
          <cell r="B235" t="str">
            <v>王盛                                                            Block 95  Toa Payoh Lorong 4         #01-50 Singapore 310095</v>
          </cell>
        </row>
        <row r="236">
          <cell r="A236" t="str">
            <v>WID#81</v>
          </cell>
          <cell r="B236" t="str">
            <v>xxx                                                            Toa PayohNorth Blk.203, #01-1189 Singapore 310203</v>
          </cell>
        </row>
        <row r="237">
          <cell r="A237" t="str">
            <v>WID#82</v>
          </cell>
          <cell r="B237" t="str">
            <v>TEL: 94232389                                        Blk 117 Aljunied Ave 2 . #01-07 Singapore 380117</v>
          </cell>
        </row>
        <row r="238">
          <cell r="A238" t="str">
            <v>WID#83</v>
          </cell>
          <cell r="B238" t="str">
            <v>金园                                                           Blk 416 Bedok North Ave 2, #??? Singapore 460416</v>
          </cell>
        </row>
        <row r="239">
          <cell r="A239" t="str">
            <v>WID#84</v>
          </cell>
          <cell r="B239" t="str">
            <v>TEL: 92999510                                        Blk 215 Ang Mo Kio Ave 1,  #01-903. Singpaore 560215</v>
          </cell>
        </row>
        <row r="240">
          <cell r="A240" t="str">
            <v>WID#85</v>
          </cell>
          <cell r="B240" t="str">
            <v>高原                                                           Blk 226, Ang Mo Kio Street 22   #01-14  Singapore 560226</v>
          </cell>
        </row>
        <row r="241">
          <cell r="A241" t="str">
            <v>WID#86</v>
          </cell>
          <cell r="B241" t="str">
            <v>128 甜品                                                    Blk 11 Market &amp; Food Centre, Telok Blangah Crescent . #01-128         Singpaore 090011</v>
          </cell>
        </row>
        <row r="242">
          <cell r="A242" t="str">
            <v>WID#87</v>
          </cell>
          <cell r="B242" t="str">
            <v>TEL: 83824983                                          Blk 399, Taman Jurong  Shopping Centre. #01-16 Singapore 610399</v>
          </cell>
        </row>
        <row r="243">
          <cell r="A243" t="str">
            <v>WID#88</v>
          </cell>
          <cell r="B243" t="str">
            <v>Dessert House                                        Taman Jurong Market &amp; Food Centre. Blk. 3  Yung Sheng Road  #03-158 Singapore 618499</v>
          </cell>
        </row>
        <row r="244">
          <cell r="A244" t="str">
            <v>WID#89</v>
          </cell>
          <cell r="B244" t="str">
            <v>TEL:97536053                                          10, Tuas Ave 3 Singapore 639409</v>
          </cell>
        </row>
        <row r="245">
          <cell r="A245" t="str">
            <v>WID#90</v>
          </cell>
          <cell r="B245" t="str">
            <v>TEL: 91858264                                       Blk 883 , Woodlands North Plaza. Woodlands Street 82.  #01-492 Singapore 730883</v>
          </cell>
        </row>
        <row r="246">
          <cell r="A246" t="str">
            <v>WID#91</v>
          </cell>
          <cell r="B246" t="str">
            <v xml:space="preserve">水                                                               Tanglin     Blk 3A     #01-03 </v>
          </cell>
        </row>
        <row r="247">
          <cell r="A247" t="str">
            <v>WID#92</v>
          </cell>
          <cell r="B247" t="str">
            <v>新鲜水菓                                                     3A Commonwealth Drive  #01-27</v>
          </cell>
        </row>
        <row r="248">
          <cell r="A248" t="str">
            <v>WID#93</v>
          </cell>
          <cell r="B248" t="str">
            <v>TEL: 98193843                                         Holland Village  Hawker Centre        #01-25</v>
          </cell>
        </row>
        <row r="249">
          <cell r="A249" t="str">
            <v>WID#94</v>
          </cell>
          <cell r="B249" t="str">
            <v>TEL: 64694009                                       Blk 254 Jurong East Street 24  #01-58 Singapore 600254</v>
          </cell>
        </row>
        <row r="250">
          <cell r="A250" t="str">
            <v>WID#95</v>
          </cell>
          <cell r="B250" t="str">
            <v>xxx                                                             ?????   #02-75</v>
          </cell>
        </row>
        <row r="251">
          <cell r="A251" t="str">
            <v>WID#96</v>
          </cell>
          <cell r="B251" t="str">
            <v>Squeeze                                                          Block 735, Pasir Ris Street 72         #01-362 Pasir Ris West Plaza  Singapore  510735</v>
          </cell>
        </row>
        <row r="252">
          <cell r="A252" t="str">
            <v>WID#97</v>
          </cell>
          <cell r="B252" t="str">
            <v>MFC Food &amp; Press Pte Ltd                     Kines  #B1-K4</v>
          </cell>
        </row>
        <row r="253">
          <cell r="A253" t="str">
            <v>WID#98</v>
          </cell>
          <cell r="B253" t="str">
            <v>新兴甜品                                                     Blk 159 Mei Chin Road  #02-25  Singapore 140159</v>
          </cell>
        </row>
        <row r="254">
          <cell r="A254" t="str">
            <v>WID#99</v>
          </cell>
          <cell r="B254" t="str">
            <v>Cool-Cup                                                           BlK 203 Toa Payoh Lorong 1, #01-1107 Singapore 310203</v>
          </cell>
        </row>
        <row r="255">
          <cell r="A255" t="str">
            <v>WID#100</v>
          </cell>
          <cell r="B255" t="str">
            <v>TEL: 93717787                                        BlK 20 Ghim Moh market &amp; Hawker Centre, #01-28 Singapore 270020</v>
          </cell>
        </row>
        <row r="256">
          <cell r="A256" t="str">
            <v>WID#101</v>
          </cell>
          <cell r="B256" t="str">
            <v>传统甜品                                                   Blk 232, ang Mo Kio     #01-1210 Singapore</v>
          </cell>
        </row>
        <row r="257">
          <cell r="A257" t="str">
            <v>WID#102</v>
          </cell>
          <cell r="B257" t="str">
            <v>COOL ECHO                                               Blk 123, Bedok North #01-150  Singapore</v>
          </cell>
        </row>
        <row r="258">
          <cell r="A258" t="str">
            <v>WID#103</v>
          </cell>
          <cell r="B258" t="str">
            <v>L &amp; H Food Enterprise Pte Ltd                 Blk 183 Jalan Pelikat #B1-43 Singapore 537643</v>
          </cell>
        </row>
        <row r="259">
          <cell r="A259" t="str">
            <v>WID#104</v>
          </cell>
          <cell r="B259" t="str">
            <v xml:space="preserve">Cash Sales                                                 Blk 151A Serangoon North Ave 1 Singapore </v>
          </cell>
        </row>
        <row r="260">
          <cell r="A260" t="str">
            <v>WID#105</v>
          </cell>
          <cell r="B260" t="str">
            <v>旺地自助歺供应商                                Blk 3020, Ubi #04-101 Singapore</v>
          </cell>
        </row>
        <row r="261">
          <cell r="A261" t="str">
            <v>WID#106</v>
          </cell>
          <cell r="B261" t="str">
            <v>Cash Sales                                                 SIM, 461 Clementi Road Singapore 599491</v>
          </cell>
        </row>
        <row r="262">
          <cell r="A262" t="str">
            <v>WID#107</v>
          </cell>
          <cell r="B262" t="str">
            <v>福利鲜果                                                   Blk 163  Bukit Merah Central                    #02-12 Singapore 150163</v>
          </cell>
        </row>
        <row r="263">
          <cell r="A263" t="str">
            <v>WID#108</v>
          </cell>
          <cell r="B263" t="str">
            <v>白丽美容插花学院                                   Blk 635, Ang Mo Kio #01-5113 Singapore</v>
          </cell>
        </row>
        <row r="264">
          <cell r="A264" t="str">
            <v>WID#109</v>
          </cell>
          <cell r="B264" t="str">
            <v xml:space="preserve">Whampoa Soya Bean                            Blk 221B Boon Lay Hawker Centre. #01-133 </v>
          </cell>
        </row>
        <row r="265">
          <cell r="A265" t="str">
            <v>WID#110</v>
          </cell>
          <cell r="B265" t="str">
            <v>TANGONG KATONG GIRLS' SCHOOL                                                   20, Dunman Ln. Singapore 439272</v>
          </cell>
        </row>
        <row r="266">
          <cell r="A266" t="str">
            <v>WID#112</v>
          </cell>
          <cell r="B266" t="str">
            <v>NGAI FONG FOODSTUFF TRADING                 Blk 15, Woodlands Loop #01-51 Singapore 738322</v>
          </cell>
        </row>
        <row r="267">
          <cell r="A267" t="str">
            <v>WID#113</v>
          </cell>
          <cell r="B267" t="str">
            <v>Granny's Pancake 面煎糕                     Hong Lim Market &amp; Food Centre. Blk 531 Upper Cross Street   #02-43 Singapore 051531</v>
          </cell>
        </row>
        <row r="268">
          <cell r="A268" t="str">
            <v>WID#114</v>
          </cell>
          <cell r="B268" t="str">
            <v>Granny's Pancake 面煎糕                     Hong Lim Market &amp; Food Centre. Blk 531 Upper Cross Street   #02-68 Singapore 051531</v>
          </cell>
        </row>
        <row r="269">
          <cell r="A269" t="str">
            <v>WID#115</v>
          </cell>
          <cell r="B269" t="str">
            <v>THE SUGERCANE PLANT                         Adam Road #01-30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7A77-D231-4175-AF7C-386C6AE9059E}">
  <sheetPr>
    <tabColor rgb="FFFFFF00"/>
    <pageSetUpPr fitToPage="1"/>
  </sheetPr>
  <dimension ref="A1:L43"/>
  <sheetViews>
    <sheetView topLeftCell="A13" workbookViewId="0">
      <selection activeCell="E30" sqref="E30"/>
    </sheetView>
  </sheetViews>
  <sheetFormatPr defaultRowHeight="14.5" x14ac:dyDescent="0.35"/>
  <cols>
    <col min="1" max="1" width="13.26953125" style="3" customWidth="1"/>
    <col min="2" max="2" width="16.6328125" style="2" customWidth="1"/>
    <col min="3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171</v>
      </c>
      <c r="C12" s="106"/>
      <c r="D12" s="4"/>
      <c r="E12" s="5"/>
      <c r="F12" s="6"/>
      <c r="H12" s="107" t="e">
        <f>VLOOKUP(A13,'[1]Customer List'!$A$4:$N$451,2,0)</f>
        <v>#N/A</v>
      </c>
      <c r="I12" s="107"/>
      <c r="J12" s="107"/>
      <c r="K12" s="107"/>
      <c r="L12" s="107"/>
    </row>
    <row r="13" spans="1:12" ht="14.5" customHeight="1" x14ac:dyDescent="0.35">
      <c r="A13" s="3" t="s">
        <v>170</v>
      </c>
      <c r="B13" s="108" t="s">
        <v>172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x14ac:dyDescent="0.35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thickBot="1" x14ac:dyDescent="0.4">
      <c r="B15" s="96"/>
      <c r="C15" s="97"/>
      <c r="D15" s="4"/>
      <c r="E15" s="5"/>
      <c r="F15" s="7" t="s">
        <v>173</v>
      </c>
      <c r="H15" s="107"/>
      <c r="I15" s="107"/>
      <c r="J15" s="107"/>
      <c r="K15" s="107"/>
      <c r="L15" s="107"/>
    </row>
    <row r="17" spans="1:6" ht="20" customHeight="1" x14ac:dyDescent="0.35">
      <c r="A17" s="9" t="s">
        <v>9</v>
      </c>
      <c r="B17" s="10" t="s">
        <v>10</v>
      </c>
      <c r="C17" s="10" t="s">
        <v>11</v>
      </c>
      <c r="D17" s="10" t="s">
        <v>12</v>
      </c>
      <c r="E17" s="10" t="s">
        <v>13</v>
      </c>
      <c r="F17" s="10" t="s">
        <v>14</v>
      </c>
    </row>
    <row r="18" spans="1:6" ht="18" customHeight="1" x14ac:dyDescent="0.35">
      <c r="A18" s="11">
        <v>44629</v>
      </c>
      <c r="B18" s="12">
        <v>202203142</v>
      </c>
      <c r="C18" s="13">
        <v>1596.98</v>
      </c>
      <c r="D18" s="14"/>
      <c r="E18" s="14"/>
      <c r="F18" s="15">
        <f>C18-D18-E18</f>
        <v>1596.98</v>
      </c>
    </row>
    <row r="19" spans="1:6" ht="20" customHeight="1" x14ac:dyDescent="0.35">
      <c r="A19" s="11">
        <v>44638</v>
      </c>
      <c r="B19" s="12">
        <v>202203282</v>
      </c>
      <c r="C19" s="13">
        <v>2129.3000000000002</v>
      </c>
      <c r="D19" s="14"/>
      <c r="E19" s="14"/>
      <c r="F19" s="15">
        <f>F18+C19-D19-E19</f>
        <v>3726.28</v>
      </c>
    </row>
    <row r="20" spans="1:6" ht="20" customHeight="1" x14ac:dyDescent="0.35">
      <c r="A20" s="11">
        <v>44645</v>
      </c>
      <c r="B20" s="12">
        <v>202203411</v>
      </c>
      <c r="C20" s="13">
        <v>2129.3000000000002</v>
      </c>
      <c r="D20" s="14"/>
      <c r="E20" s="14"/>
      <c r="F20" s="15">
        <f>F19+C20-D20-E20</f>
        <v>5855.58</v>
      </c>
    </row>
    <row r="21" spans="1:6" ht="20" customHeight="1" x14ac:dyDescent="0.35">
      <c r="A21" s="11">
        <v>44655</v>
      </c>
      <c r="B21" s="12">
        <v>202204064</v>
      </c>
      <c r="C21" s="13">
        <v>1596.98</v>
      </c>
      <c r="D21" s="14"/>
      <c r="E21" s="14"/>
      <c r="F21" s="15">
        <f t="shared" ref="F21:F27" si="0">F20+C21-D21-E21</f>
        <v>7452.5599999999995</v>
      </c>
    </row>
    <row r="22" spans="1:6" ht="20" customHeight="1" x14ac:dyDescent="0.35">
      <c r="A22" s="11">
        <v>44660</v>
      </c>
      <c r="B22" s="12">
        <v>202204150</v>
      </c>
      <c r="C22" s="13">
        <v>1596.98</v>
      </c>
      <c r="D22" s="14"/>
      <c r="E22" s="14"/>
      <c r="F22" s="15">
        <f t="shared" si="0"/>
        <v>9049.5399999999991</v>
      </c>
    </row>
    <row r="23" spans="1:6" ht="20" customHeight="1" x14ac:dyDescent="0.35">
      <c r="A23" s="11">
        <v>44664</v>
      </c>
      <c r="B23" s="12">
        <v>202204226</v>
      </c>
      <c r="C23" s="13">
        <v>1596.98</v>
      </c>
      <c r="D23" s="14"/>
      <c r="E23" s="14"/>
      <c r="F23" s="15">
        <f t="shared" si="0"/>
        <v>10646.519999999999</v>
      </c>
    </row>
    <row r="24" spans="1:6" ht="20" customHeight="1" x14ac:dyDescent="0.35">
      <c r="A24" s="11">
        <v>44669</v>
      </c>
      <c r="B24" s="12">
        <v>202204288</v>
      </c>
      <c r="C24" s="13">
        <v>1596.98</v>
      </c>
      <c r="D24" s="14"/>
      <c r="E24" s="14"/>
      <c r="F24" s="15">
        <f t="shared" si="0"/>
        <v>12243.499999999998</v>
      </c>
    </row>
    <row r="25" spans="1:6" ht="20" customHeight="1" x14ac:dyDescent="0.35">
      <c r="A25" s="16">
        <v>44672</v>
      </c>
      <c r="B25" s="73">
        <v>202204358</v>
      </c>
      <c r="C25" s="13">
        <v>1596.98</v>
      </c>
      <c r="D25" s="15"/>
      <c r="E25" s="15"/>
      <c r="F25" s="15">
        <f t="shared" si="0"/>
        <v>13840.479999999998</v>
      </c>
    </row>
    <row r="26" spans="1:6" ht="20" customHeight="1" x14ac:dyDescent="0.35">
      <c r="A26" s="16">
        <v>44678</v>
      </c>
      <c r="B26" s="73">
        <v>202204445</v>
      </c>
      <c r="C26" s="13">
        <v>1596.98</v>
      </c>
      <c r="D26" s="15"/>
      <c r="E26" s="15"/>
      <c r="F26" s="15">
        <f t="shared" si="0"/>
        <v>15437.459999999997</v>
      </c>
    </row>
    <row r="27" spans="1:6" ht="20" customHeight="1" x14ac:dyDescent="0.35">
      <c r="A27" s="16">
        <v>44681</v>
      </c>
      <c r="B27" s="73">
        <v>202204518</v>
      </c>
      <c r="C27" s="13">
        <v>1596.98</v>
      </c>
      <c r="D27" s="15"/>
      <c r="E27" s="15"/>
      <c r="F27" s="15">
        <f t="shared" si="0"/>
        <v>17034.439999999999</v>
      </c>
    </row>
    <row r="28" spans="1:6" ht="20" customHeight="1" x14ac:dyDescent="0.35">
      <c r="A28" s="16"/>
      <c r="B28" s="17"/>
      <c r="C28" s="15"/>
      <c r="D28" s="15"/>
      <c r="E28" s="15"/>
      <c r="F28" s="15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5">
    <mergeCell ref="A1:K8"/>
    <mergeCell ref="B12:C12"/>
    <mergeCell ref="H12:L15"/>
    <mergeCell ref="B13:C13"/>
    <mergeCell ref="B14:C14"/>
  </mergeCells>
  <pageMargins left="0.70866141732283505" right="0.70866141732283505" top="0.59055118110236204" bottom="0.74803149606299202" header="0.31496062992126" footer="0.31496062992126"/>
  <pageSetup paperSize="9" scale="84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7E84-5025-4545-8425-7951CCF9450E}">
  <sheetPr codeName="Sheet31">
    <tabColor rgb="FFFFFF00"/>
    <pageSetUpPr fitToPage="1"/>
  </sheetPr>
  <dimension ref="A1:L43"/>
  <sheetViews>
    <sheetView topLeftCell="A7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8" max="18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Koufu Fusionoplis one                                            1 Fusionopolis Way Basement 2 #B2-02 Singapore 138632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35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36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44659</v>
      </c>
      <c r="B19" s="20">
        <v>202204130</v>
      </c>
      <c r="C19" s="14">
        <v>310.83999999999997</v>
      </c>
      <c r="D19" s="14"/>
      <c r="E19" s="15"/>
      <c r="F19" s="15">
        <f>ROUND(C19-D19-E19,2)</f>
        <v>310.83999999999997</v>
      </c>
    </row>
    <row r="20" spans="1:6" ht="20" customHeight="1" x14ac:dyDescent="0.35">
      <c r="A20" s="11"/>
      <c r="B20" s="20"/>
      <c r="C20" s="14"/>
      <c r="D20" s="14"/>
      <c r="E20" s="15"/>
      <c r="F20" s="15">
        <f>ROUND(F19+C20-D20-E20,2)</f>
        <v>310.83999999999997</v>
      </c>
    </row>
    <row r="21" spans="1:6" ht="20" customHeight="1" x14ac:dyDescent="0.35">
      <c r="A21" s="11"/>
      <c r="B21" s="20"/>
      <c r="C21" s="14"/>
      <c r="D21" s="14"/>
      <c r="E21" s="15"/>
      <c r="F21" s="15"/>
    </row>
    <row r="22" spans="1:6" ht="20" customHeight="1" x14ac:dyDescent="0.35">
      <c r="A22" s="11"/>
      <c r="B22" s="12"/>
      <c r="C22" s="14"/>
      <c r="D22" s="14"/>
      <c r="E22" s="15"/>
      <c r="F22" s="15"/>
    </row>
    <row r="23" spans="1:6" ht="20" customHeight="1" x14ac:dyDescent="0.35">
      <c r="A23" s="11"/>
      <c r="B23" s="20"/>
      <c r="C23" s="14"/>
      <c r="D23" s="14"/>
      <c r="E23" s="15"/>
      <c r="F23" s="15"/>
    </row>
    <row r="24" spans="1:6" ht="20" customHeight="1" x14ac:dyDescent="0.35">
      <c r="A24" s="11"/>
      <c r="B24" s="20"/>
      <c r="C24" s="14"/>
      <c r="D24" s="14"/>
      <c r="E24" s="15"/>
      <c r="F24" s="15"/>
    </row>
    <row r="25" spans="1:6" ht="20" customHeight="1" x14ac:dyDescent="0.35">
      <c r="A25" s="11"/>
      <c r="B25" s="20"/>
      <c r="C25" s="14"/>
      <c r="D25" s="14"/>
      <c r="E25" s="15"/>
      <c r="F25" s="15"/>
    </row>
    <row r="26" spans="1:6" ht="20" customHeight="1" x14ac:dyDescent="0.35">
      <c r="A26" s="11"/>
      <c r="B26" s="20"/>
      <c r="C26" s="14"/>
      <c r="D26" s="14"/>
      <c r="E26" s="15"/>
      <c r="F26" s="15"/>
    </row>
    <row r="27" spans="1:6" ht="20" customHeight="1" x14ac:dyDescent="0.35">
      <c r="A27" s="11"/>
      <c r="B27" s="20"/>
      <c r="C27" s="14"/>
      <c r="D27" s="14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005F-533F-4CF1-BD1E-3CFB79069327}">
  <sheetPr codeName="Sheet33">
    <tabColor rgb="FFFFFF00"/>
    <pageSetUpPr fitToPage="1"/>
  </sheetPr>
  <dimension ref="A1:L42"/>
  <sheetViews>
    <sheetView topLeftCell="A10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 xml:space="preserve">Koufu - Ngee Ann                                         535 Clementi Road Block 51, Level 2 Ngee Ann Polythenic NIC Singapore 599489    (Dessert)              </v>
      </c>
      <c r="I12" s="107"/>
      <c r="J12" s="107"/>
      <c r="K12" s="107"/>
      <c r="L12" s="107"/>
    </row>
    <row r="13" spans="1:12" ht="14.5" customHeight="1" x14ac:dyDescent="0.35">
      <c r="A13" s="3" t="s">
        <v>41</v>
      </c>
      <c r="B13" s="108" t="s">
        <v>156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42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44662</v>
      </c>
      <c r="B19" s="20">
        <v>202204168</v>
      </c>
      <c r="C19" s="15">
        <v>182.10999999999999</v>
      </c>
      <c r="D19" s="15"/>
      <c r="E19" s="15"/>
      <c r="F19" s="15">
        <f>ROUND(C19-D19-E19,2)</f>
        <v>182.11</v>
      </c>
    </row>
    <row r="20" spans="1:6" ht="20" customHeight="1" x14ac:dyDescent="0.35">
      <c r="A20" s="16"/>
      <c r="B20" s="20"/>
      <c r="C20" s="15"/>
      <c r="D20" s="15"/>
      <c r="E20" s="15"/>
      <c r="F20" s="15">
        <f>ROUND(F19+C20-D20-E20,2)</f>
        <v>182.11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20"/>
      <c r="C24" s="14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F807-58EA-4776-B07F-FF9408795168}">
  <sheetPr codeName="Sheet10">
    <tabColor rgb="FFFFFF00"/>
  </sheetPr>
  <dimension ref="A1:L43"/>
  <sheetViews>
    <sheetView topLeftCell="A4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8" max="19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Jem Cook House                                           50, Jurong Gateway Road #05-01 JEMS Singapore 608549                                         (Fruit)</v>
      </c>
      <c r="I12" s="107"/>
      <c r="J12" s="107"/>
      <c r="K12" s="107"/>
      <c r="L12" s="107"/>
    </row>
    <row r="13" spans="1:12" ht="14.5" customHeight="1" x14ac:dyDescent="0.35">
      <c r="A13" s="3" t="s">
        <v>44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45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44653</v>
      </c>
      <c r="B19" s="20">
        <v>202204033</v>
      </c>
      <c r="C19" s="15">
        <v>37.450000000000003</v>
      </c>
      <c r="D19" s="15"/>
      <c r="E19" s="15"/>
      <c r="F19" s="15">
        <f>ROUND(C19-D19-E19,2)</f>
        <v>37.450000000000003</v>
      </c>
    </row>
    <row r="20" spans="1:6" ht="20" customHeight="1" x14ac:dyDescent="0.35">
      <c r="A20" s="11"/>
      <c r="B20" s="20"/>
      <c r="C20" s="15"/>
      <c r="D20" s="15"/>
      <c r="E20" s="15"/>
      <c r="F20" s="15">
        <f>F19+C20</f>
        <v>37.450000000000003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CC32-ECFF-4188-86AB-8B6537731C74}">
  <sheetPr codeName="Sheet11">
    <tabColor rgb="FFFFFF00"/>
    <pageSetUpPr fitToPage="1"/>
  </sheetPr>
  <dimension ref="A1:L40"/>
  <sheetViews>
    <sheetView topLeftCell="A7" workbookViewId="0">
      <selection activeCell="F27" sqref="F27"/>
    </sheetView>
  </sheetViews>
  <sheetFormatPr defaultRowHeight="14.5" x14ac:dyDescent="0.35"/>
  <cols>
    <col min="1" max="1" width="13.26953125" style="3" customWidth="1"/>
    <col min="2" max="6" width="16.6328125" customWidth="1"/>
    <col min="8" max="18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Jem cook House                                             50, Jurong Gateway Road #05-01 JEMS Singapore 608549 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48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4" t="s">
        <v>49</v>
      </c>
      <c r="C15" s="115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6"/>
      <c r="C16" s="117"/>
      <c r="D16" s="4"/>
      <c r="E16" s="5"/>
      <c r="F16" s="7"/>
      <c r="H16" s="8"/>
      <c r="I16" s="8"/>
      <c r="J16" s="8"/>
      <c r="K16" s="8"/>
      <c r="L16" s="8"/>
    </row>
    <row r="17" spans="1:6" x14ac:dyDescent="0.35">
      <c r="D17" s="4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44653</v>
      </c>
      <c r="B19" s="20">
        <v>202204039</v>
      </c>
      <c r="C19" s="14">
        <v>268.89</v>
      </c>
      <c r="D19" s="14"/>
      <c r="E19" s="15"/>
      <c r="F19" s="15">
        <f>ROUND(C19-D19-E19,2)</f>
        <v>268.89</v>
      </c>
    </row>
    <row r="20" spans="1:6" ht="20" customHeight="1" x14ac:dyDescent="0.35">
      <c r="A20" s="11">
        <v>44657</v>
      </c>
      <c r="B20" s="20">
        <v>202204093</v>
      </c>
      <c r="C20" s="14">
        <v>120.47999999999999</v>
      </c>
      <c r="D20" s="14"/>
      <c r="E20" s="15"/>
      <c r="F20" s="15">
        <f>ROUND(F19+C20-D20-E20,2)</f>
        <v>389.37</v>
      </c>
    </row>
    <row r="21" spans="1:6" ht="20" customHeight="1" x14ac:dyDescent="0.35">
      <c r="A21" s="11">
        <v>44659</v>
      </c>
      <c r="B21" s="20">
        <v>202204128</v>
      </c>
      <c r="C21" s="14">
        <v>53.5</v>
      </c>
      <c r="D21" s="14"/>
      <c r="E21" s="15"/>
      <c r="F21" s="15">
        <f t="shared" ref="F21:F27" si="0">ROUND(F20+C21-D21-E21,2)</f>
        <v>442.87</v>
      </c>
    </row>
    <row r="22" spans="1:6" ht="20" customHeight="1" x14ac:dyDescent="0.35">
      <c r="A22" s="11">
        <v>44663</v>
      </c>
      <c r="B22" s="20">
        <v>202204191</v>
      </c>
      <c r="C22" s="14">
        <v>170.13</v>
      </c>
      <c r="D22" s="14"/>
      <c r="E22" s="15"/>
      <c r="F22" s="15">
        <f t="shared" si="0"/>
        <v>613</v>
      </c>
    </row>
    <row r="23" spans="1:6" ht="20" customHeight="1" x14ac:dyDescent="0.35">
      <c r="A23" s="11">
        <v>44664</v>
      </c>
      <c r="B23" s="20">
        <v>202204221</v>
      </c>
      <c r="C23" s="14">
        <v>135.88999999999999</v>
      </c>
      <c r="D23" s="14"/>
      <c r="E23" s="15"/>
      <c r="F23" s="15">
        <f t="shared" si="0"/>
        <v>748.89</v>
      </c>
    </row>
    <row r="24" spans="1:6" ht="20" customHeight="1" x14ac:dyDescent="0.35">
      <c r="A24" s="11">
        <v>44669</v>
      </c>
      <c r="B24" s="20">
        <v>202204300</v>
      </c>
      <c r="C24" s="14">
        <v>214</v>
      </c>
      <c r="D24" s="14"/>
      <c r="E24" s="15"/>
      <c r="F24" s="15">
        <f t="shared" si="0"/>
        <v>962.89</v>
      </c>
    </row>
    <row r="25" spans="1:6" ht="20" customHeight="1" x14ac:dyDescent="0.35">
      <c r="A25" s="11">
        <v>44673</v>
      </c>
      <c r="B25" s="20">
        <v>202204371</v>
      </c>
      <c r="C25" s="14">
        <v>134.82</v>
      </c>
      <c r="D25" s="14"/>
      <c r="E25" s="15"/>
      <c r="F25" s="15">
        <f t="shared" si="0"/>
        <v>1097.71</v>
      </c>
    </row>
    <row r="26" spans="1:6" ht="20" customHeight="1" x14ac:dyDescent="0.35">
      <c r="A26" s="11">
        <v>44676</v>
      </c>
      <c r="B26" s="20">
        <v>202204410</v>
      </c>
      <c r="C26" s="14">
        <v>131.61000000000001</v>
      </c>
      <c r="D26" s="14"/>
      <c r="E26" s="15"/>
      <c r="F26" s="15">
        <f t="shared" si="0"/>
        <v>1229.32</v>
      </c>
    </row>
    <row r="27" spans="1:6" ht="20" customHeight="1" x14ac:dyDescent="0.35">
      <c r="A27" s="11"/>
      <c r="B27" s="20"/>
      <c r="C27" s="15"/>
      <c r="D27" s="15"/>
      <c r="E27" s="15"/>
      <c r="F27" s="15">
        <f t="shared" si="0"/>
        <v>1229.32</v>
      </c>
    </row>
    <row r="28" spans="1:6" x14ac:dyDescent="0.35">
      <c r="B28" s="25"/>
      <c r="C28" s="18"/>
      <c r="D28" s="18"/>
      <c r="E28" s="18"/>
      <c r="F28" s="18"/>
    </row>
    <row r="29" spans="1:6" x14ac:dyDescent="0.35">
      <c r="B29" s="25"/>
      <c r="C29" s="18"/>
      <c r="D29" s="18"/>
      <c r="E29" s="18"/>
      <c r="F29" s="18"/>
    </row>
    <row r="30" spans="1:6" x14ac:dyDescent="0.35">
      <c r="B30" s="25"/>
      <c r="C30" s="18"/>
      <c r="D30" s="18"/>
      <c r="E30" s="18"/>
      <c r="F30" s="18"/>
    </row>
    <row r="31" spans="1:6" x14ac:dyDescent="0.35">
      <c r="B31" s="25"/>
      <c r="C31" s="18"/>
      <c r="D31" s="18"/>
      <c r="E31" s="18"/>
      <c r="F31" s="18"/>
    </row>
    <row r="32" spans="1:6" x14ac:dyDescent="0.35">
      <c r="B32" s="25"/>
      <c r="C32" s="18"/>
      <c r="D32" s="18"/>
      <c r="E32" s="18"/>
      <c r="F32" s="18"/>
    </row>
    <row r="33" spans="2:6" x14ac:dyDescent="0.35">
      <c r="B33" s="25"/>
      <c r="C33" s="18"/>
      <c r="D33" s="18"/>
      <c r="E33" s="18"/>
      <c r="F33" s="18"/>
    </row>
    <row r="34" spans="2:6" x14ac:dyDescent="0.35">
      <c r="C34" s="18"/>
      <c r="D34" s="18"/>
      <c r="E34" s="18"/>
      <c r="F34" s="18"/>
    </row>
    <row r="35" spans="2:6" x14ac:dyDescent="0.35">
      <c r="C35" s="18"/>
      <c r="D35" s="18"/>
      <c r="E35" s="18"/>
      <c r="F35" s="18"/>
    </row>
    <row r="36" spans="2:6" x14ac:dyDescent="0.35">
      <c r="C36" s="18"/>
      <c r="D36" s="18"/>
      <c r="E36" s="18"/>
      <c r="F36" s="18"/>
    </row>
    <row r="37" spans="2:6" x14ac:dyDescent="0.35">
      <c r="C37" s="18"/>
      <c r="D37" s="18"/>
      <c r="E37" s="18"/>
      <c r="F37" s="18"/>
    </row>
    <row r="38" spans="2:6" x14ac:dyDescent="0.35">
      <c r="C38" s="18"/>
      <c r="D38" s="18"/>
      <c r="E38" s="18"/>
      <c r="F38" s="18"/>
    </row>
    <row r="39" spans="2:6" x14ac:dyDescent="0.35">
      <c r="C39" s="18"/>
      <c r="D39" s="18"/>
      <c r="E39" s="18"/>
      <c r="F39" s="18"/>
    </row>
    <row r="40" spans="2:6" x14ac:dyDescent="0.35">
      <c r="C40" s="18"/>
      <c r="D40" s="18"/>
      <c r="E40" s="18"/>
      <c r="F40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D418-72A2-4E08-AB44-46BB0378792C}">
  <sheetPr codeName="Sheet12">
    <tabColor rgb="FFFFFF00"/>
    <pageSetUpPr fitToPage="1"/>
  </sheetPr>
  <dimension ref="A1:L35"/>
  <sheetViews>
    <sheetView topLeftCell="A10" workbookViewId="0">
      <selection activeCell="F29" sqref="F29"/>
    </sheetView>
  </sheetViews>
  <sheetFormatPr defaultRowHeight="14.5" x14ac:dyDescent="0.35"/>
  <cols>
    <col min="1" max="1" width="13.26953125" style="3" customWidth="1"/>
    <col min="2" max="6" width="16.6328125" customWidth="1"/>
    <col min="8" max="14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Happy Hawker                                              Block 132 Jurong East  #01-271 Singapore 600132         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50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51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202204006</v>
      </c>
      <c r="C19" s="89">
        <v>211.43</v>
      </c>
      <c r="D19" s="90"/>
      <c r="E19" s="15"/>
      <c r="F19" s="15">
        <f>ROUND(C19-D19-E19,2)</f>
        <v>211.43</v>
      </c>
    </row>
    <row r="20" spans="1:6" ht="20" customHeight="1" x14ac:dyDescent="0.35">
      <c r="A20" s="11">
        <v>44655</v>
      </c>
      <c r="B20" s="20">
        <v>202204046</v>
      </c>
      <c r="C20" s="89">
        <v>251.24</v>
      </c>
      <c r="D20" s="90"/>
      <c r="E20" s="15"/>
      <c r="F20" s="15">
        <f t="shared" ref="F20:F25" si="0">F19+C20-D20-E20</f>
        <v>462.67</v>
      </c>
    </row>
    <row r="21" spans="1:6" ht="20" customHeight="1" x14ac:dyDescent="0.35">
      <c r="A21" s="11">
        <v>44659</v>
      </c>
      <c r="B21" s="20">
        <v>202204132</v>
      </c>
      <c r="C21" s="14">
        <v>107.86</v>
      </c>
      <c r="D21" s="14"/>
      <c r="E21" s="15"/>
      <c r="F21" s="15">
        <f t="shared" si="0"/>
        <v>570.53</v>
      </c>
    </row>
    <row r="22" spans="1:6" ht="20" customHeight="1" x14ac:dyDescent="0.35">
      <c r="A22" s="11">
        <v>44664</v>
      </c>
      <c r="B22" s="20">
        <v>202204210</v>
      </c>
      <c r="C22" s="14">
        <v>306.13</v>
      </c>
      <c r="D22" s="14"/>
      <c r="E22" s="15"/>
      <c r="F22" s="15">
        <f t="shared" si="0"/>
        <v>876.66</v>
      </c>
    </row>
    <row r="23" spans="1:6" ht="20" customHeight="1" x14ac:dyDescent="0.35">
      <c r="A23" s="11">
        <v>44670</v>
      </c>
      <c r="B23" s="20">
        <v>202204312</v>
      </c>
      <c r="C23" s="14">
        <v>189.18</v>
      </c>
      <c r="D23" s="14"/>
      <c r="E23" s="15"/>
      <c r="F23" s="15">
        <f t="shared" si="0"/>
        <v>1065.8399999999999</v>
      </c>
    </row>
    <row r="24" spans="1:6" ht="20" customHeight="1" x14ac:dyDescent="0.35">
      <c r="A24" s="11">
        <v>44673</v>
      </c>
      <c r="B24" s="20">
        <v>202204380</v>
      </c>
      <c r="C24" s="14">
        <v>281.73</v>
      </c>
      <c r="D24" s="14"/>
      <c r="E24" s="15"/>
      <c r="F24" s="15">
        <f t="shared" si="0"/>
        <v>1347.57</v>
      </c>
    </row>
    <row r="25" spans="1:6" ht="20" customHeight="1" x14ac:dyDescent="0.35">
      <c r="A25" s="11">
        <v>44676</v>
      </c>
      <c r="B25" s="20">
        <v>202204401</v>
      </c>
      <c r="C25" s="14">
        <v>236.57999999999998</v>
      </c>
      <c r="D25" s="14"/>
      <c r="E25" s="15"/>
      <c r="F25" s="15">
        <f t="shared" si="0"/>
        <v>1584.1499999999999</v>
      </c>
    </row>
    <row r="26" spans="1:6" ht="20" customHeight="1" x14ac:dyDescent="0.35">
      <c r="A26" s="11">
        <v>44680</v>
      </c>
      <c r="B26" s="20">
        <v>202204476</v>
      </c>
      <c r="C26" s="14">
        <v>206.83</v>
      </c>
      <c r="D26" s="14"/>
      <c r="E26" s="15"/>
      <c r="F26" s="15">
        <f>ROUND(F25+C26-D26-E26,2)</f>
        <v>1790.98</v>
      </c>
    </row>
    <row r="27" spans="1:6" ht="20" customHeight="1" x14ac:dyDescent="0.35">
      <c r="A27" s="11"/>
      <c r="B27" s="20"/>
      <c r="C27" s="14"/>
      <c r="D27" s="14"/>
      <c r="E27" s="15"/>
      <c r="F27" s="15">
        <f>ROUND(F26+C27-D27-E27,2)</f>
        <v>1790.98</v>
      </c>
    </row>
    <row r="28" spans="1:6" ht="20" customHeight="1" x14ac:dyDescent="0.35">
      <c r="A28" s="11"/>
      <c r="B28" s="20"/>
      <c r="C28" s="14"/>
      <c r="D28" s="14"/>
      <c r="E28" s="15"/>
      <c r="F28" s="15">
        <f t="shared" ref="F28:F29" si="1">ROUND(F27+C28-D28-E28,2)</f>
        <v>1790.98</v>
      </c>
    </row>
    <row r="29" spans="1:6" ht="20" customHeight="1" x14ac:dyDescent="0.35">
      <c r="A29" s="11"/>
      <c r="B29" s="20"/>
      <c r="C29" s="14"/>
      <c r="D29" s="14"/>
      <c r="E29" s="15"/>
      <c r="F29" s="15">
        <f t="shared" si="1"/>
        <v>1790.98</v>
      </c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5A57-14D4-406A-9D67-087DDC590808}">
  <sheetPr codeName="Sheet13">
    <tabColor rgb="FFFFFF00"/>
    <pageSetUpPr fitToPage="1"/>
  </sheetPr>
  <dimension ref="A1:L46"/>
  <sheetViews>
    <sheetView topLeftCell="A7" workbookViewId="0">
      <selection activeCell="F30" sqref="F30"/>
    </sheetView>
  </sheetViews>
  <sheetFormatPr defaultRowHeight="14.5" x14ac:dyDescent="0.35"/>
  <cols>
    <col min="1" max="1" width="14.6328125" style="3" customWidth="1"/>
    <col min="2" max="2" width="16.6328125" style="2" customWidth="1"/>
    <col min="3" max="6" width="16.6328125" customWidth="1"/>
    <col min="8" max="14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Dessert                                       632, Bukit Batok Central #01-132 Singapore 650632          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52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53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7" spans="1:6" x14ac:dyDescent="0.35">
      <c r="D17" s="4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131</v>
      </c>
      <c r="E18" s="10" t="s">
        <v>13</v>
      </c>
      <c r="F18" s="10" t="s">
        <v>14</v>
      </c>
    </row>
    <row r="19" spans="1:6" ht="20" customHeight="1" x14ac:dyDescent="0.35">
      <c r="A19" s="11">
        <v>44652</v>
      </c>
      <c r="B19" s="20">
        <v>202204023</v>
      </c>
      <c r="C19" s="14">
        <v>533.72</v>
      </c>
      <c r="D19" s="14"/>
      <c r="E19" s="70"/>
      <c r="F19" s="77">
        <f>C19</f>
        <v>533.72</v>
      </c>
    </row>
    <row r="20" spans="1:6" ht="20" customHeight="1" x14ac:dyDescent="0.35">
      <c r="A20" s="11">
        <v>44655</v>
      </c>
      <c r="B20" s="20">
        <v>202204055</v>
      </c>
      <c r="C20" s="14">
        <v>298.52999999999997</v>
      </c>
      <c r="D20" s="14"/>
      <c r="E20" s="71"/>
      <c r="F20" s="77">
        <f>F19+C20-D20-E20</f>
        <v>832.25</v>
      </c>
    </row>
    <row r="21" spans="1:6" ht="18" customHeight="1" x14ac:dyDescent="0.35">
      <c r="A21" s="11">
        <v>44658</v>
      </c>
      <c r="B21" s="20">
        <v>202204119</v>
      </c>
      <c r="C21" s="14">
        <v>347.22</v>
      </c>
      <c r="D21" s="14"/>
      <c r="E21" s="72"/>
      <c r="F21" s="77">
        <f t="shared" ref="F21:F30" si="0">F20+C21-D21-E21</f>
        <v>1179.47</v>
      </c>
    </row>
    <row r="22" spans="1:6" ht="20" customHeight="1" x14ac:dyDescent="0.35">
      <c r="A22" s="11">
        <v>44659</v>
      </c>
      <c r="B22" s="20">
        <v>202204142</v>
      </c>
      <c r="C22" s="14">
        <v>167.78</v>
      </c>
      <c r="D22" s="14"/>
      <c r="E22" s="72"/>
      <c r="F22" s="77">
        <f t="shared" si="0"/>
        <v>1347.25</v>
      </c>
    </row>
    <row r="23" spans="1:6" ht="20" customHeight="1" x14ac:dyDescent="0.35">
      <c r="A23" s="11">
        <v>44662</v>
      </c>
      <c r="B23" s="20">
        <v>202204167</v>
      </c>
      <c r="C23" s="14">
        <v>229.3</v>
      </c>
      <c r="D23" s="14"/>
      <c r="E23" s="72"/>
      <c r="F23" s="77">
        <f t="shared" si="0"/>
        <v>1576.55</v>
      </c>
    </row>
    <row r="24" spans="1:6" ht="20" customHeight="1" x14ac:dyDescent="0.35">
      <c r="A24" s="11">
        <v>44665</v>
      </c>
      <c r="B24" s="20">
        <v>202204233</v>
      </c>
      <c r="C24" s="14">
        <v>389.59000000000003</v>
      </c>
      <c r="D24" s="14"/>
      <c r="E24" s="72"/>
      <c r="F24" s="77">
        <f t="shared" si="0"/>
        <v>1966.1399999999999</v>
      </c>
    </row>
    <row r="25" spans="1:6" ht="20" customHeight="1" x14ac:dyDescent="0.35">
      <c r="A25" s="11">
        <v>44668</v>
      </c>
      <c r="B25" s="20">
        <v>202204293</v>
      </c>
      <c r="C25" s="14">
        <v>155.69</v>
      </c>
      <c r="D25" s="14"/>
      <c r="E25" s="72"/>
      <c r="F25" s="77">
        <f t="shared" si="0"/>
        <v>2121.83</v>
      </c>
    </row>
    <row r="26" spans="1:6" ht="20" customHeight="1" x14ac:dyDescent="0.35">
      <c r="A26" s="11">
        <v>44669</v>
      </c>
      <c r="B26" s="20">
        <v>202204296</v>
      </c>
      <c r="C26" s="14">
        <v>312.55</v>
      </c>
      <c r="D26" s="14"/>
      <c r="E26" s="72"/>
      <c r="F26" s="77">
        <f t="shared" si="0"/>
        <v>2434.38</v>
      </c>
    </row>
    <row r="27" spans="1:6" ht="20" customHeight="1" x14ac:dyDescent="0.35">
      <c r="A27" s="11">
        <v>44673</v>
      </c>
      <c r="B27" s="20">
        <v>202204379</v>
      </c>
      <c r="C27" s="14">
        <v>364.01</v>
      </c>
      <c r="D27" s="14"/>
      <c r="E27" s="72"/>
      <c r="F27" s="77">
        <f t="shared" si="0"/>
        <v>2798.3900000000003</v>
      </c>
    </row>
    <row r="28" spans="1:6" ht="20" customHeight="1" x14ac:dyDescent="0.35">
      <c r="A28" s="11">
        <v>44676</v>
      </c>
      <c r="B28" s="20">
        <v>202204409</v>
      </c>
      <c r="C28" s="15">
        <v>397.29</v>
      </c>
      <c r="D28" s="15"/>
      <c r="E28" s="72"/>
      <c r="F28" s="77">
        <f t="shared" si="0"/>
        <v>3195.6800000000003</v>
      </c>
    </row>
    <row r="29" spans="1:6" ht="20" customHeight="1" x14ac:dyDescent="0.35">
      <c r="A29" s="11">
        <v>44679</v>
      </c>
      <c r="B29" s="20">
        <v>202204469</v>
      </c>
      <c r="C29" s="15">
        <v>306.02</v>
      </c>
      <c r="D29" s="15"/>
      <c r="E29" s="72"/>
      <c r="F29" s="77">
        <f t="shared" si="0"/>
        <v>3501.7000000000003</v>
      </c>
    </row>
    <row r="30" spans="1:6" ht="20" customHeight="1" x14ac:dyDescent="0.35">
      <c r="A30" s="11"/>
      <c r="B30" s="20"/>
      <c r="C30" s="15"/>
      <c r="D30" s="15"/>
      <c r="E30" s="72"/>
      <c r="F30" s="77">
        <f t="shared" si="0"/>
        <v>3501.7000000000003</v>
      </c>
    </row>
    <row r="31" spans="1:6" ht="20" customHeight="1" x14ac:dyDescent="0.35">
      <c r="A31" s="11"/>
      <c r="B31" s="20"/>
      <c r="C31" s="72"/>
      <c r="D31" s="72"/>
      <c r="E31" s="72"/>
      <c r="F31" s="77"/>
    </row>
    <row r="32" spans="1:6" ht="20" customHeight="1" x14ac:dyDescent="0.35">
      <c r="A32" s="11"/>
      <c r="B32" s="20"/>
      <c r="C32" s="72"/>
      <c r="D32" s="72"/>
      <c r="E32" s="72"/>
      <c r="F32" s="77"/>
    </row>
    <row r="33" spans="1:6" ht="20" customHeight="1" x14ac:dyDescent="0.35">
      <c r="A33" s="11"/>
      <c r="B33" s="79"/>
      <c r="C33" s="72"/>
      <c r="D33" s="72"/>
      <c r="E33" s="72"/>
      <c r="F33" s="77"/>
    </row>
    <row r="34" spans="1:6" ht="20" customHeight="1" x14ac:dyDescent="0.35">
      <c r="A34" s="78"/>
      <c r="B34" s="73"/>
      <c r="C34" s="72"/>
      <c r="D34" s="72"/>
      <c r="E34" s="72"/>
      <c r="F34" s="77"/>
    </row>
    <row r="35" spans="1:6" ht="18" customHeight="1" x14ac:dyDescent="0.35">
      <c r="A35" s="78"/>
      <c r="B35" s="73"/>
      <c r="C35" s="72"/>
      <c r="D35" s="72"/>
      <c r="E35" s="72"/>
      <c r="F35" s="77"/>
    </row>
    <row r="36" spans="1:6" x14ac:dyDescent="0.35">
      <c r="A36" s="74"/>
      <c r="B36" s="75"/>
      <c r="C36" s="76"/>
      <c r="D36" s="76"/>
      <c r="E36" s="76"/>
      <c r="F36" s="18"/>
    </row>
    <row r="37" spans="1:6" x14ac:dyDescent="0.35">
      <c r="C37" s="18"/>
      <c r="D37" s="18"/>
      <c r="E37" s="18"/>
      <c r="F37" s="18"/>
    </row>
    <row r="38" spans="1:6" x14ac:dyDescent="0.35">
      <c r="C38" s="18"/>
      <c r="D38" s="18"/>
      <c r="E38" s="18"/>
      <c r="F38" s="18"/>
    </row>
    <row r="39" spans="1:6" x14ac:dyDescent="0.35">
      <c r="C39" s="18"/>
      <c r="D39" s="18"/>
      <c r="E39" s="18"/>
      <c r="F39" s="18"/>
    </row>
    <row r="40" spans="1:6" x14ac:dyDescent="0.35">
      <c r="C40" s="18"/>
      <c r="D40" s="18"/>
      <c r="E40" s="18"/>
      <c r="F40" s="18"/>
    </row>
    <row r="41" spans="1:6" x14ac:dyDescent="0.35">
      <c r="C41" s="18"/>
      <c r="D41" s="18"/>
      <c r="E41" s="18"/>
      <c r="F41" s="18"/>
    </row>
    <row r="42" spans="1:6" x14ac:dyDescent="0.35">
      <c r="C42" s="18"/>
      <c r="D42" s="18"/>
      <c r="E42" s="18"/>
      <c r="F42" s="18"/>
    </row>
    <row r="43" spans="1:6" x14ac:dyDescent="0.35">
      <c r="C43" s="18"/>
      <c r="D43" s="18"/>
      <c r="E43" s="18"/>
      <c r="F43" s="18"/>
    </row>
    <row r="44" spans="1:6" x14ac:dyDescent="0.35">
      <c r="C44" s="18"/>
      <c r="D44" s="18"/>
      <c r="E44" s="18"/>
      <c r="F44" s="18"/>
    </row>
    <row r="45" spans="1:6" x14ac:dyDescent="0.35">
      <c r="C45" s="18"/>
      <c r="D45" s="18"/>
      <c r="E45" s="18"/>
      <c r="F45" s="18"/>
    </row>
    <row r="46" spans="1:6" x14ac:dyDescent="0.35">
      <c r="C46" s="18"/>
      <c r="D46" s="18"/>
      <c r="E46" s="18"/>
      <c r="F46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5E-5169-4B5F-9D5B-22FC0CBF3428}">
  <sheetPr codeName="Sheet14">
    <tabColor rgb="FFFFFF00"/>
    <pageSetUpPr fitToPage="1"/>
  </sheetPr>
  <dimension ref="A1:L45"/>
  <sheetViews>
    <sheetView topLeftCell="A10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7" max="7" width="24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Drink                                         1, Bukit Batok Central Link.        #04-01 West Mall Singapore 658713                                                             (Drink)</v>
      </c>
      <c r="I12" s="107"/>
      <c r="J12" s="107"/>
      <c r="K12" s="107"/>
      <c r="L12" s="107"/>
    </row>
    <row r="13" spans="1:12" ht="14.5" customHeight="1" x14ac:dyDescent="0.35">
      <c r="A13" s="3" t="s">
        <v>54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55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202204003</v>
      </c>
      <c r="C19" s="14">
        <v>7.49</v>
      </c>
      <c r="D19" s="14"/>
      <c r="E19" s="14"/>
      <c r="F19" s="15">
        <f>ROUND(C19-D19-E19,2)</f>
        <v>7.49</v>
      </c>
    </row>
    <row r="20" spans="1:6" ht="20" customHeight="1" x14ac:dyDescent="0.35">
      <c r="A20" s="11"/>
      <c r="B20" s="20"/>
      <c r="C20" s="14"/>
      <c r="D20" s="14"/>
      <c r="E20" s="14"/>
      <c r="F20" s="15">
        <f>ROUND(F19+C20-D20-E20,2)</f>
        <v>7.49</v>
      </c>
    </row>
    <row r="21" spans="1:6" ht="20" customHeight="1" x14ac:dyDescent="0.35">
      <c r="A21" s="11"/>
      <c r="B21" s="20"/>
      <c r="C21" s="14"/>
      <c r="D21" s="14"/>
      <c r="E21" s="14"/>
      <c r="F21" s="15"/>
    </row>
    <row r="22" spans="1:6" ht="20" customHeight="1" x14ac:dyDescent="0.35">
      <c r="A22" s="11"/>
      <c r="B22" s="20"/>
      <c r="C22" s="14"/>
      <c r="D22" s="14"/>
      <c r="E22" s="14"/>
      <c r="F22" s="15"/>
    </row>
    <row r="23" spans="1:6" ht="20" customHeight="1" x14ac:dyDescent="0.35">
      <c r="A23" s="11"/>
      <c r="B23" s="20"/>
      <c r="C23" s="14"/>
      <c r="D23" s="14"/>
      <c r="E23" s="14"/>
      <c r="F23" s="15"/>
    </row>
    <row r="24" spans="1:6" ht="20" customHeight="1" x14ac:dyDescent="0.35">
      <c r="A24" s="11"/>
      <c r="B24" s="20"/>
      <c r="C24" s="14"/>
      <c r="D24" s="14"/>
      <c r="E24" s="14"/>
      <c r="F24" s="15"/>
    </row>
    <row r="25" spans="1:6" ht="20" customHeight="1" x14ac:dyDescent="0.35">
      <c r="A25" s="11"/>
      <c r="B25" s="20"/>
      <c r="C25" s="14"/>
      <c r="D25" s="14"/>
      <c r="E25" s="14"/>
      <c r="F25" s="15"/>
    </row>
    <row r="26" spans="1:6" ht="20" customHeight="1" x14ac:dyDescent="0.35">
      <c r="A26" s="11"/>
      <c r="B26" s="20"/>
      <c r="C26" s="14"/>
      <c r="D26" s="14"/>
      <c r="E26" s="14"/>
      <c r="F26" s="15"/>
    </row>
    <row r="27" spans="1:6" ht="20" customHeight="1" x14ac:dyDescent="0.35">
      <c r="A27" s="11"/>
      <c r="B27" s="20"/>
      <c r="C27" s="14"/>
      <c r="D27" s="14"/>
      <c r="E27" s="14"/>
      <c r="F27" s="15"/>
    </row>
    <row r="28" spans="1:6" ht="20" customHeight="1" x14ac:dyDescent="0.35">
      <c r="A28" s="16"/>
      <c r="B28" s="20"/>
      <c r="C28" s="15"/>
      <c r="D28" s="15"/>
      <c r="E28" s="15"/>
      <c r="F28" s="15"/>
    </row>
    <row r="29" spans="1:6" ht="20" customHeight="1" x14ac:dyDescent="0.35">
      <c r="A29" s="16"/>
      <c r="B29" s="20"/>
      <c r="C29" s="15"/>
      <c r="D29" s="15"/>
      <c r="E29" s="15"/>
      <c r="F29" s="15">
        <f t="shared" ref="F29:F30" si="0">ROUND(F28+C29-D29-E29,2)</f>
        <v>0</v>
      </c>
    </row>
    <row r="30" spans="1:6" ht="20" customHeight="1" x14ac:dyDescent="0.35">
      <c r="A30" s="16"/>
      <c r="B30" s="20"/>
      <c r="C30" s="15"/>
      <c r="D30" s="15"/>
      <c r="E30" s="15"/>
      <c r="F30" s="15">
        <f t="shared" si="0"/>
        <v>0</v>
      </c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  <row r="45" spans="3:6" x14ac:dyDescent="0.35">
      <c r="C45" s="18"/>
      <c r="D45" s="18"/>
      <c r="E45" s="18"/>
      <c r="F45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8450-BDF4-4A2B-A77C-7EBEBD39837B}">
  <sheetPr codeName="Sheet15">
    <tabColor rgb="FFFFFF00"/>
    <pageSetUpPr fitToPage="1"/>
  </sheetPr>
  <dimension ref="A1:L44"/>
  <sheetViews>
    <sheetView topLeftCell="A10" workbookViewId="0">
      <selection activeCell="F24" sqref="F24"/>
    </sheetView>
  </sheetViews>
  <sheetFormatPr defaultRowHeight="14.5" x14ac:dyDescent="0.35"/>
  <cols>
    <col min="1" max="1" width="13.26953125" style="3" customWidth="1"/>
    <col min="2" max="6" width="16.6328125" customWidth="1"/>
    <col min="8" max="19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Dessert                                        1, Bukit Batok Central Link.         #04-01 West Mall Singapore 658713                     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56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57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202204004</v>
      </c>
      <c r="C19" s="14">
        <v>903.29000000000008</v>
      </c>
      <c r="D19" s="14"/>
      <c r="E19" s="15"/>
      <c r="F19" s="15">
        <f>ROUND(C19-D19-E19,2)</f>
        <v>903.29</v>
      </c>
    </row>
    <row r="20" spans="1:6" ht="20" customHeight="1" x14ac:dyDescent="0.35">
      <c r="A20" s="11">
        <v>44659</v>
      </c>
      <c r="B20" s="20">
        <v>202204126</v>
      </c>
      <c r="C20" s="14">
        <v>610.76</v>
      </c>
      <c r="D20" s="14"/>
      <c r="E20" s="15"/>
      <c r="F20" s="15">
        <f>ROUND(F19+C20-D20-E20,2)</f>
        <v>1514.05</v>
      </c>
    </row>
    <row r="21" spans="1:6" ht="20" customHeight="1" x14ac:dyDescent="0.35">
      <c r="A21" s="11">
        <v>44667</v>
      </c>
      <c r="B21" s="20">
        <v>202204268</v>
      </c>
      <c r="C21" s="14">
        <v>137.6</v>
      </c>
      <c r="D21" s="14"/>
      <c r="E21" s="15"/>
      <c r="F21" s="15">
        <f>ROUND(F20+C21-D21-E21,2)</f>
        <v>1651.65</v>
      </c>
    </row>
    <row r="22" spans="1:6" ht="20" customHeight="1" x14ac:dyDescent="0.35">
      <c r="A22" s="11">
        <v>44670</v>
      </c>
      <c r="B22" s="20">
        <v>202204327</v>
      </c>
      <c r="C22" s="14">
        <v>755.85</v>
      </c>
      <c r="D22" s="14"/>
      <c r="E22" s="15"/>
      <c r="F22" s="15">
        <f>ROUND(F21+C22-D22-E22,2)</f>
        <v>2407.5</v>
      </c>
    </row>
    <row r="23" spans="1:6" ht="20" customHeight="1" x14ac:dyDescent="0.35">
      <c r="A23" s="11">
        <v>44678</v>
      </c>
      <c r="B23" s="20">
        <v>202204451</v>
      </c>
      <c r="C23" s="14">
        <v>350.75</v>
      </c>
      <c r="D23" s="14"/>
      <c r="E23" s="15"/>
      <c r="F23" s="15">
        <f>ROUND(F22+C23-D23-E23,2)</f>
        <v>2758.25</v>
      </c>
    </row>
    <row r="24" spans="1:6" ht="20" customHeight="1" x14ac:dyDescent="0.35">
      <c r="A24" s="11"/>
      <c r="B24" s="20"/>
      <c r="C24" s="14"/>
      <c r="D24" s="14"/>
      <c r="E24" s="15"/>
      <c r="F24" s="15">
        <f>ROUND(F23+C24-D24-E24,2)</f>
        <v>2758.25</v>
      </c>
    </row>
    <row r="25" spans="1:6" ht="20" customHeight="1" x14ac:dyDescent="0.35">
      <c r="A25" s="11"/>
      <c r="B25" s="20"/>
      <c r="C25" s="14"/>
      <c r="D25" s="14"/>
      <c r="E25" s="15"/>
      <c r="F25" s="15"/>
    </row>
    <row r="26" spans="1:6" ht="20" customHeight="1" x14ac:dyDescent="0.35">
      <c r="A26" s="11"/>
      <c r="B26" s="20"/>
      <c r="C26" s="14"/>
      <c r="D26" s="14"/>
      <c r="E26" s="15"/>
      <c r="F26" s="15"/>
    </row>
    <row r="27" spans="1:6" ht="20" customHeight="1" x14ac:dyDescent="0.35">
      <c r="A27" s="11"/>
      <c r="B27" s="20"/>
      <c r="C27" s="14"/>
      <c r="D27" s="14"/>
      <c r="E27" s="15"/>
      <c r="F27" s="15"/>
    </row>
    <row r="28" spans="1:6" ht="20" customHeight="1" x14ac:dyDescent="0.35">
      <c r="A28" s="11"/>
      <c r="B28" s="20"/>
      <c r="C28" s="14"/>
      <c r="D28" s="14"/>
      <c r="E28" s="15"/>
      <c r="F28" s="15"/>
    </row>
    <row r="29" spans="1:6" ht="20" customHeight="1" x14ac:dyDescent="0.35">
      <c r="A29" s="11"/>
      <c r="B29" s="20"/>
      <c r="C29" s="14"/>
      <c r="D29" s="14"/>
      <c r="E29" s="15"/>
      <c r="F29" s="15"/>
    </row>
    <row r="30" spans="1:6" x14ac:dyDescent="0.35">
      <c r="A30" s="21"/>
      <c r="B30" s="25"/>
      <c r="C30" s="23"/>
      <c r="D30" s="23"/>
      <c r="E30" s="18"/>
      <c r="F30" s="18"/>
    </row>
    <row r="31" spans="1:6" x14ac:dyDescent="0.35">
      <c r="A31" s="21"/>
      <c r="B31" s="25"/>
      <c r="C31" s="23"/>
      <c r="D31" s="23"/>
      <c r="E31" s="18"/>
      <c r="F31" s="18"/>
    </row>
    <row r="32" spans="1:6" x14ac:dyDescent="0.35">
      <c r="A32" s="21"/>
      <c r="B32" s="25"/>
      <c r="C32" s="23"/>
      <c r="D32" s="23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8F3E-7379-47CE-A30A-A4D94A45660A}">
  <sheetPr codeName="Sheet16">
    <tabColor rgb="FFFFFF00"/>
    <pageSetUpPr fitToPage="1"/>
  </sheetPr>
  <dimension ref="A1:L44"/>
  <sheetViews>
    <sheetView topLeftCell="A7" workbookViewId="0">
      <selection activeCell="F21" sqref="F21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Drink                                         Block 768 Woodlands Ave 6                #01-30/31 Singapore 730768                           (Drink)</v>
      </c>
      <c r="I12" s="107"/>
      <c r="J12" s="107"/>
      <c r="K12" s="107"/>
      <c r="L12" s="107"/>
    </row>
    <row r="13" spans="1:12" ht="14.5" customHeight="1" x14ac:dyDescent="0.35">
      <c r="A13" s="3" t="s">
        <v>60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61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44665</v>
      </c>
      <c r="B19" s="20">
        <v>202204246</v>
      </c>
      <c r="C19" s="14">
        <v>7.49</v>
      </c>
      <c r="D19" s="14"/>
      <c r="E19" s="15"/>
      <c r="F19" s="15">
        <f>ROUND(C19-D19-E19,2)</f>
        <v>7.49</v>
      </c>
    </row>
    <row r="20" spans="1:6" ht="20" customHeight="1" x14ac:dyDescent="0.35">
      <c r="A20" s="11">
        <v>44677</v>
      </c>
      <c r="B20" s="102">
        <v>202204434</v>
      </c>
      <c r="C20" s="14">
        <v>15.84</v>
      </c>
      <c r="D20" s="14"/>
      <c r="E20" s="15"/>
      <c r="F20" s="15">
        <f>+F19+C20-D20-E20</f>
        <v>23.33</v>
      </c>
    </row>
    <row r="21" spans="1:6" ht="20" customHeight="1" x14ac:dyDescent="0.35">
      <c r="A21" s="11"/>
      <c r="B21" s="20"/>
      <c r="C21" s="14"/>
      <c r="D21" s="14"/>
      <c r="E21" s="15"/>
      <c r="F21" s="15">
        <f>+F20+C21-D21-E21</f>
        <v>23.33</v>
      </c>
    </row>
    <row r="22" spans="1:6" ht="20" customHeight="1" x14ac:dyDescent="0.35">
      <c r="A22" s="11"/>
      <c r="B22" s="20"/>
      <c r="C22" s="14"/>
      <c r="D22" s="14"/>
      <c r="E22" s="15"/>
      <c r="F22" s="15"/>
    </row>
    <row r="23" spans="1:6" ht="20" customHeight="1" x14ac:dyDescent="0.35">
      <c r="A23" s="11"/>
      <c r="B23" s="20"/>
      <c r="C23" s="14"/>
      <c r="D23" s="14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DB8E-9567-4FB3-83EF-77AE906A4B40}">
  <sheetPr codeName="Sheet17">
    <tabColor rgb="FFFFFF00"/>
    <pageSetUpPr fitToPage="1"/>
  </sheetPr>
  <dimension ref="A1:L44"/>
  <sheetViews>
    <sheetView topLeftCell="A7" workbookViewId="0">
      <selection activeCell="F21" sqref="F21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Dim Sum                                    Block 768 Woodlands Ave 6                 #01-30/31 Singapore 730768                           (Dim Sum)</v>
      </c>
      <c r="I12" s="107"/>
      <c r="J12" s="107"/>
      <c r="K12" s="107"/>
      <c r="L12" s="107"/>
    </row>
    <row r="13" spans="1:12" ht="14.5" customHeight="1" x14ac:dyDescent="0.35">
      <c r="A13" s="3" t="s">
        <v>62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63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44658</v>
      </c>
      <c r="B19" s="20">
        <v>202204105</v>
      </c>
      <c r="C19" s="14">
        <v>131.61000000000001</v>
      </c>
      <c r="D19" s="14"/>
      <c r="E19" s="15"/>
      <c r="F19" s="15">
        <f>ROUND(C19-D19-E19,2)</f>
        <v>131.61000000000001</v>
      </c>
    </row>
    <row r="20" spans="1:6" ht="20" customHeight="1" x14ac:dyDescent="0.35">
      <c r="A20" s="11">
        <v>44665</v>
      </c>
      <c r="B20" s="20">
        <v>202204240</v>
      </c>
      <c r="C20" s="14">
        <v>131.61000000000001</v>
      </c>
      <c r="D20" s="14"/>
      <c r="E20" s="15"/>
      <c r="F20" s="15">
        <f>ROUND(F19+C20-D20-E20,2)</f>
        <v>263.22000000000003</v>
      </c>
    </row>
    <row r="21" spans="1:6" ht="20" customHeight="1" x14ac:dyDescent="0.35">
      <c r="A21" s="11">
        <v>44677</v>
      </c>
      <c r="B21" s="20">
        <v>202204433</v>
      </c>
      <c r="C21" s="14">
        <v>131.61000000000001</v>
      </c>
      <c r="D21" s="14"/>
      <c r="E21" s="15"/>
      <c r="F21" s="15">
        <f>ROUND(F20+C21-D21-E21,2)</f>
        <v>394.83</v>
      </c>
    </row>
    <row r="22" spans="1:6" ht="20" customHeight="1" x14ac:dyDescent="0.35">
      <c r="A22" s="11"/>
      <c r="B22" s="20"/>
      <c r="C22" s="14"/>
      <c r="D22" s="14"/>
      <c r="E22" s="15"/>
      <c r="F22" s="15">
        <f>ROUND(F21+C22-D22-E22,2)</f>
        <v>394.83</v>
      </c>
    </row>
    <row r="23" spans="1:6" ht="20" customHeight="1" x14ac:dyDescent="0.35">
      <c r="A23" s="11"/>
      <c r="B23" s="20"/>
      <c r="C23" s="14"/>
      <c r="D23" s="14"/>
      <c r="E23" s="15"/>
      <c r="F23" s="15"/>
    </row>
    <row r="24" spans="1:6" ht="20" customHeight="1" x14ac:dyDescent="0.35">
      <c r="A24" s="11"/>
      <c r="B24" s="20"/>
      <c r="C24" s="14"/>
      <c r="D24" s="14"/>
      <c r="E24" s="15"/>
      <c r="F24" s="15"/>
    </row>
    <row r="25" spans="1:6" ht="20" customHeight="1" x14ac:dyDescent="0.35">
      <c r="A25" s="11"/>
      <c r="B25" s="20"/>
      <c r="C25" s="14"/>
      <c r="D25" s="14"/>
      <c r="E25" s="15"/>
      <c r="F25" s="15"/>
    </row>
    <row r="26" spans="1:6" ht="20" customHeight="1" x14ac:dyDescent="0.35">
      <c r="A26" s="11"/>
      <c r="B26" s="20"/>
      <c r="C26" s="14"/>
      <c r="D26" s="14"/>
      <c r="E26" s="15"/>
      <c r="F26" s="15"/>
    </row>
    <row r="27" spans="1:6" ht="20" customHeight="1" x14ac:dyDescent="0.35">
      <c r="A27" s="11"/>
      <c r="B27" s="20"/>
      <c r="C27" s="14"/>
      <c r="D27" s="14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C0D9-66AB-48D6-9267-4B17BE8A0012}">
  <sheetPr codeName="Sheet1">
    <tabColor rgb="FFFFFF00"/>
    <pageSetUpPr fitToPage="1"/>
  </sheetPr>
  <dimension ref="A1:L44"/>
  <sheetViews>
    <sheetView workbookViewId="0">
      <selection activeCell="F23" sqref="F23"/>
    </sheetView>
  </sheetViews>
  <sheetFormatPr defaultRowHeight="14.5" x14ac:dyDescent="0.35"/>
  <cols>
    <col min="1" max="1" width="13.26953125" style="3" customWidth="1"/>
    <col min="2" max="2" width="16.6328125" style="2" customWidth="1"/>
    <col min="3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Koufu Rasapura Masters                            2, Bayfront Avenue #B2-49A/50A Singapore 018972                               (Fruit)</v>
      </c>
      <c r="I12" s="107"/>
      <c r="J12" s="107"/>
      <c r="K12" s="107"/>
      <c r="L12" s="107"/>
    </row>
    <row r="13" spans="1:12" ht="14.5" customHeight="1" x14ac:dyDescent="0.35">
      <c r="A13" s="3" t="s">
        <v>3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7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44656</v>
      </c>
      <c r="B19" s="12">
        <v>202204074</v>
      </c>
      <c r="C19" s="13">
        <v>37.450000000000003</v>
      </c>
      <c r="D19" s="14"/>
      <c r="E19" s="14"/>
      <c r="F19" s="15">
        <f>C19-D19-E19</f>
        <v>37.450000000000003</v>
      </c>
    </row>
    <row r="20" spans="1:6" ht="20" customHeight="1" x14ac:dyDescent="0.35">
      <c r="A20" s="11">
        <v>44663</v>
      </c>
      <c r="B20" s="12">
        <v>202204188</v>
      </c>
      <c r="C20" s="13">
        <v>37.450000000000003</v>
      </c>
      <c r="D20" s="14"/>
      <c r="E20" s="14"/>
      <c r="F20" s="15">
        <f>F19+C20-D20-E20</f>
        <v>74.900000000000006</v>
      </c>
    </row>
    <row r="21" spans="1:6" ht="20" customHeight="1" x14ac:dyDescent="0.35">
      <c r="A21" s="11">
        <v>44667</v>
      </c>
      <c r="B21" s="12">
        <v>202204287</v>
      </c>
      <c r="C21" s="13">
        <v>74.900000000000006</v>
      </c>
      <c r="D21" s="14"/>
      <c r="E21" s="14"/>
      <c r="F21" s="15">
        <f>F20+C21-D21-E21</f>
        <v>149.80000000000001</v>
      </c>
    </row>
    <row r="22" spans="1:6" ht="20" customHeight="1" x14ac:dyDescent="0.35">
      <c r="A22" s="11">
        <v>44673</v>
      </c>
      <c r="B22" s="12">
        <v>202204340</v>
      </c>
      <c r="C22" s="13">
        <v>37.450000000000003</v>
      </c>
      <c r="D22" s="14"/>
      <c r="E22" s="14"/>
      <c r="F22" s="15">
        <f>F21+C22-D22-E22</f>
        <v>187.25</v>
      </c>
    </row>
    <row r="23" spans="1:6" ht="20" customHeight="1" x14ac:dyDescent="0.35">
      <c r="A23" s="11">
        <v>44677</v>
      </c>
      <c r="B23" s="12">
        <v>202204426</v>
      </c>
      <c r="C23" s="14">
        <v>74.900000000000006</v>
      </c>
      <c r="D23" s="14"/>
      <c r="E23" s="14"/>
      <c r="F23" s="15">
        <f>F22+C23-D23-E23</f>
        <v>262.14999999999998</v>
      </c>
    </row>
    <row r="24" spans="1:6" ht="20" customHeight="1" x14ac:dyDescent="0.35">
      <c r="A24" s="11"/>
      <c r="B24" s="12"/>
      <c r="C24" s="14"/>
      <c r="D24" s="14"/>
      <c r="E24" s="14"/>
      <c r="F24" s="15"/>
    </row>
    <row r="25" spans="1:6" ht="20" customHeight="1" x14ac:dyDescent="0.35">
      <c r="A25" s="11"/>
      <c r="B25" s="12"/>
      <c r="C25" s="14"/>
      <c r="D25" s="14"/>
      <c r="E25" s="14"/>
      <c r="F25" s="15"/>
    </row>
    <row r="26" spans="1:6" ht="20" customHeight="1" x14ac:dyDescent="0.35">
      <c r="A26" s="16"/>
      <c r="B26" s="17"/>
      <c r="C26" s="15"/>
      <c r="D26" s="15"/>
      <c r="E26" s="15"/>
      <c r="F26" s="15"/>
    </row>
    <row r="27" spans="1:6" ht="20" customHeight="1" x14ac:dyDescent="0.35">
      <c r="A27" s="16"/>
      <c r="B27" s="17"/>
      <c r="C27" s="15"/>
      <c r="D27" s="15"/>
      <c r="E27" s="15"/>
      <c r="F27" s="15"/>
    </row>
    <row r="28" spans="1:6" ht="20" customHeight="1" x14ac:dyDescent="0.35">
      <c r="A28" s="16"/>
      <c r="B28" s="17"/>
      <c r="C28" s="15"/>
      <c r="D28" s="15"/>
      <c r="E28" s="15"/>
      <c r="F28" s="15"/>
    </row>
    <row r="29" spans="1:6" ht="20" customHeight="1" x14ac:dyDescent="0.35">
      <c r="A29" s="16"/>
      <c r="B29" s="17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B13:C13"/>
    <mergeCell ref="B14:C14"/>
    <mergeCell ref="B15:C16"/>
    <mergeCell ref="H12:L15"/>
  </mergeCells>
  <pageMargins left="0.70866141732283472" right="0.70866141732283472" top="0.59055118110236227" bottom="0.74803149606299213" header="0.31496062992125984" footer="0.31496062992125984"/>
  <pageSetup paperSize="9" scale="82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C5D42-A6FC-4624-AB72-496EB14DD721}">
  <sheetPr codeName="Sheet18">
    <tabColor rgb="FFFFFF00"/>
    <pageSetUpPr fitToPage="1"/>
  </sheetPr>
  <dimension ref="A1:L42"/>
  <sheetViews>
    <sheetView topLeftCell="A10" workbookViewId="0">
      <selection activeCell="F27" sqref="F27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 xml:space="preserve"> Fork &amp; Spoon                                               Block 768 Woodlands Ave 6 #01-30/31 Singapore 730768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64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65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202204019</v>
      </c>
      <c r="C19" s="14">
        <v>649.38</v>
      </c>
      <c r="D19" s="14"/>
      <c r="E19" s="15"/>
      <c r="F19" s="15">
        <f>C19-D19-E19</f>
        <v>649.38</v>
      </c>
    </row>
    <row r="20" spans="1:6" ht="20" customHeight="1" x14ac:dyDescent="0.35">
      <c r="A20" s="11">
        <v>44656</v>
      </c>
      <c r="B20" s="20">
        <v>202204065</v>
      </c>
      <c r="C20" s="14">
        <v>423.19</v>
      </c>
      <c r="D20" s="14"/>
      <c r="E20" s="15"/>
      <c r="F20" s="15">
        <f>F19+C20-D20-E20</f>
        <v>1072.57</v>
      </c>
    </row>
    <row r="21" spans="1:6" ht="20" customHeight="1" x14ac:dyDescent="0.35">
      <c r="A21" s="11">
        <v>44659</v>
      </c>
      <c r="B21" s="20">
        <v>202204135</v>
      </c>
      <c r="C21" s="14">
        <v>501.71999999999997</v>
      </c>
      <c r="D21" s="14"/>
      <c r="E21" s="15"/>
      <c r="F21" s="15">
        <f t="shared" ref="F21:F27" si="0">F20+C21-D21-E21</f>
        <v>1574.29</v>
      </c>
    </row>
    <row r="22" spans="1:6" ht="20" customHeight="1" x14ac:dyDescent="0.35">
      <c r="A22" s="11">
        <v>44662</v>
      </c>
      <c r="B22" s="20">
        <v>202204176</v>
      </c>
      <c r="C22" s="14">
        <v>516.6</v>
      </c>
      <c r="D22" s="14"/>
      <c r="E22" s="15"/>
      <c r="F22" s="15">
        <f t="shared" si="0"/>
        <v>2090.89</v>
      </c>
    </row>
    <row r="23" spans="1:6" ht="20" customHeight="1" x14ac:dyDescent="0.35">
      <c r="A23" s="11">
        <v>44669</v>
      </c>
      <c r="B23" s="20">
        <v>202204286</v>
      </c>
      <c r="C23" s="14">
        <v>502.03999999999996</v>
      </c>
      <c r="D23" s="14"/>
      <c r="E23" s="15"/>
      <c r="F23" s="15">
        <f t="shared" si="0"/>
        <v>2592.9299999999998</v>
      </c>
    </row>
    <row r="24" spans="1:6" ht="20" customHeight="1" x14ac:dyDescent="0.35">
      <c r="A24" s="11">
        <v>44673</v>
      </c>
      <c r="B24" s="20">
        <v>202204375</v>
      </c>
      <c r="C24" s="14">
        <v>579.7299999999999</v>
      </c>
      <c r="D24" s="14"/>
      <c r="E24" s="15"/>
      <c r="F24" s="15">
        <f t="shared" si="0"/>
        <v>3172.66</v>
      </c>
    </row>
    <row r="25" spans="1:6" ht="20" customHeight="1" x14ac:dyDescent="0.35">
      <c r="A25" s="11">
        <v>44677</v>
      </c>
      <c r="B25" s="20">
        <v>202204421</v>
      </c>
      <c r="C25" s="14">
        <v>375.25</v>
      </c>
      <c r="D25" s="14"/>
      <c r="E25" s="15"/>
      <c r="F25" s="15">
        <f t="shared" si="0"/>
        <v>3547.91</v>
      </c>
    </row>
    <row r="26" spans="1:6" ht="20" customHeight="1" x14ac:dyDescent="0.35">
      <c r="A26" s="11">
        <v>44680</v>
      </c>
      <c r="B26" s="20">
        <v>202204474</v>
      </c>
      <c r="C26" s="14">
        <v>334.7</v>
      </c>
      <c r="D26" s="14"/>
      <c r="E26" s="15"/>
      <c r="F26" s="15">
        <f t="shared" si="0"/>
        <v>3882.6099999999997</v>
      </c>
    </row>
    <row r="27" spans="1:6" ht="20" customHeight="1" x14ac:dyDescent="0.35">
      <c r="A27" s="11"/>
      <c r="B27" s="20"/>
      <c r="C27" s="14"/>
      <c r="D27" s="14"/>
      <c r="E27" s="15"/>
      <c r="F27" s="15">
        <f t="shared" si="0"/>
        <v>3882.6099999999997</v>
      </c>
    </row>
    <row r="28" spans="1:6" ht="20" customHeight="1" x14ac:dyDescent="0.35">
      <c r="A28" s="11"/>
      <c r="B28" s="20"/>
      <c r="C28" s="14"/>
      <c r="D28" s="14"/>
      <c r="E28" s="15"/>
      <c r="F28" s="15"/>
    </row>
    <row r="29" spans="1:6" ht="20" customHeight="1" x14ac:dyDescent="0.35">
      <c r="A29" s="11"/>
      <c r="B29" s="20"/>
      <c r="C29" s="14"/>
      <c r="D29" s="15"/>
      <c r="E29" s="15"/>
      <c r="F29" s="15"/>
    </row>
    <row r="30" spans="1:6" x14ac:dyDescent="0.35">
      <c r="A30" s="21"/>
      <c r="B30" s="25"/>
      <c r="C30" s="23"/>
      <c r="D30" s="18"/>
      <c r="E30" s="18"/>
      <c r="F30" s="18"/>
    </row>
    <row r="31" spans="1:6" x14ac:dyDescent="0.35">
      <c r="A31" s="21"/>
      <c r="B31" s="25"/>
      <c r="C31" s="23"/>
      <c r="D31" s="18"/>
      <c r="E31" s="18"/>
      <c r="F31" s="18"/>
    </row>
    <row r="32" spans="1:6" x14ac:dyDescent="0.35">
      <c r="A32" s="21"/>
      <c r="B32" s="25"/>
      <c r="C32" s="23"/>
      <c r="D32" s="18"/>
      <c r="E32" s="18"/>
      <c r="F32" s="18"/>
    </row>
    <row r="33" spans="1:6" x14ac:dyDescent="0.35">
      <c r="A33" s="21"/>
      <c r="B33" s="25"/>
      <c r="C33" s="23"/>
      <c r="D33" s="18"/>
      <c r="E33" s="18"/>
      <c r="F33" s="18"/>
    </row>
    <row r="34" spans="1:6" x14ac:dyDescent="0.35">
      <c r="C34" s="18"/>
      <c r="D34" s="18"/>
      <c r="E34" s="18"/>
      <c r="F34" s="18"/>
    </row>
    <row r="35" spans="1:6" x14ac:dyDescent="0.35">
      <c r="C35" s="18"/>
      <c r="D35" s="18"/>
      <c r="E35" s="18"/>
      <c r="F35" s="18"/>
    </row>
    <row r="36" spans="1:6" x14ac:dyDescent="0.35">
      <c r="C36" s="18"/>
      <c r="D36" s="18"/>
      <c r="E36" s="18"/>
      <c r="F36" s="18"/>
    </row>
    <row r="37" spans="1:6" x14ac:dyDescent="0.35">
      <c r="C37" s="18"/>
      <c r="D37" s="18"/>
      <c r="E37" s="18"/>
      <c r="F37" s="18"/>
    </row>
    <row r="38" spans="1:6" x14ac:dyDescent="0.35">
      <c r="C38" s="18"/>
      <c r="D38" s="18"/>
      <c r="E38" s="18"/>
      <c r="F38" s="18"/>
    </row>
    <row r="39" spans="1:6" x14ac:dyDescent="0.35">
      <c r="C39" s="18"/>
      <c r="D39" s="18"/>
      <c r="E39" s="18"/>
      <c r="F39" s="18"/>
    </row>
    <row r="40" spans="1:6" x14ac:dyDescent="0.35">
      <c r="C40" s="18"/>
      <c r="D40" s="18"/>
      <c r="E40" s="18"/>
      <c r="F40" s="18"/>
    </row>
    <row r="41" spans="1:6" x14ac:dyDescent="0.35">
      <c r="C41" s="18"/>
      <c r="D41" s="18"/>
      <c r="E41" s="18"/>
      <c r="F41" s="18"/>
    </row>
    <row r="42" spans="1:6" x14ac:dyDescent="0.35">
      <c r="C42" s="18"/>
      <c r="D42" s="18"/>
      <c r="E42" s="18"/>
      <c r="F42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14BB-782C-4EB2-A24F-FC5DAC0E579C}">
  <sheetPr codeName="Sheet19">
    <tabColor rgb="FFFFFF00"/>
    <pageSetUpPr fitToPage="1"/>
  </sheetPr>
  <dimension ref="A1:L43"/>
  <sheetViews>
    <sheetView topLeftCell="A7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8" max="14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Rivervale                                                                        Block 118 Rivervale Drive,         #02-15/16 Rivervale Plaza Singapore 540118                               (Dim Sum)</v>
      </c>
      <c r="I12" s="107"/>
      <c r="J12" s="107"/>
      <c r="K12" s="107"/>
      <c r="L12" s="107"/>
    </row>
    <row r="13" spans="1:12" ht="14.5" customHeight="1" x14ac:dyDescent="0.35">
      <c r="A13" s="3" t="s">
        <v>66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67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44663</v>
      </c>
      <c r="B19" s="20">
        <v>202204198</v>
      </c>
      <c r="C19" s="15">
        <v>96.3</v>
      </c>
      <c r="D19" s="15"/>
      <c r="E19" s="15"/>
      <c r="F19" s="15">
        <f>C19</f>
        <v>96.3</v>
      </c>
    </row>
    <row r="20" spans="1:6" ht="20" customHeight="1" x14ac:dyDescent="0.35">
      <c r="A20" s="16"/>
      <c r="B20" s="27"/>
      <c r="C20" s="15"/>
      <c r="D20" s="15"/>
      <c r="E20" s="15"/>
      <c r="F20" s="15">
        <f>F19+C20</f>
        <v>96.3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D7505-5280-495E-91C5-699D690E4B55}">
  <sheetPr codeName="Sheet20">
    <tabColor rgb="FFFFFF00"/>
    <pageSetUpPr fitToPage="1"/>
  </sheetPr>
  <dimension ref="A1:L44"/>
  <sheetViews>
    <sheetView topLeftCell="A10" workbookViewId="0">
      <selection activeCell="F25" sqref="F25"/>
    </sheetView>
  </sheetViews>
  <sheetFormatPr defaultRowHeight="14.5" x14ac:dyDescent="0.35"/>
  <cols>
    <col min="1" max="1" width="13.26953125" style="3" customWidth="1"/>
    <col min="2" max="6" width="16.6328125" customWidth="1"/>
    <col min="8" max="16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 xml:space="preserve"> Puggol OASIS (Gourmet Paradise)                                                          681 Punggol Drive                                                    #04-01 OASIS Terraces                   Singapore 820681</v>
      </c>
      <c r="I12" s="107"/>
      <c r="J12" s="107"/>
      <c r="K12" s="107"/>
      <c r="L12" s="107"/>
    </row>
    <row r="13" spans="1:12" ht="14.5" customHeight="1" x14ac:dyDescent="0.35">
      <c r="A13" s="3" t="s">
        <v>72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73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202204007</v>
      </c>
      <c r="C19" s="14">
        <v>580.48</v>
      </c>
      <c r="D19" s="14"/>
      <c r="E19" s="14"/>
      <c r="F19" s="15">
        <f>ROUND(C19-D19-E19,2)</f>
        <v>580.48</v>
      </c>
    </row>
    <row r="20" spans="1:6" ht="20" customHeight="1" x14ac:dyDescent="0.35">
      <c r="A20" s="11">
        <v>44662</v>
      </c>
      <c r="B20" s="20">
        <v>202204180</v>
      </c>
      <c r="C20" s="14">
        <v>544.95000000000005</v>
      </c>
      <c r="D20" s="14"/>
      <c r="E20" s="14"/>
      <c r="F20" s="15">
        <f>ROUND(F19+C20-D20-E20,2)</f>
        <v>1125.43</v>
      </c>
    </row>
    <row r="21" spans="1:6" ht="20" customHeight="1" x14ac:dyDescent="0.35">
      <c r="A21" s="11">
        <v>44663</v>
      </c>
      <c r="B21" s="20">
        <v>202204196</v>
      </c>
      <c r="C21" s="14">
        <v>53.5</v>
      </c>
      <c r="D21" s="14"/>
      <c r="E21" s="14"/>
      <c r="F21" s="15">
        <f t="shared" ref="F21:F25" si="0">ROUND(F20+C21-D21-E21,2)</f>
        <v>1178.93</v>
      </c>
    </row>
    <row r="22" spans="1:6" ht="20" customHeight="1" x14ac:dyDescent="0.35">
      <c r="A22" s="11">
        <v>44670</v>
      </c>
      <c r="B22" s="20">
        <v>202204323</v>
      </c>
      <c r="C22" s="14">
        <v>422.44</v>
      </c>
      <c r="D22" s="14"/>
      <c r="E22" s="14"/>
      <c r="F22" s="15">
        <f t="shared" si="0"/>
        <v>1601.37</v>
      </c>
    </row>
    <row r="23" spans="1:6" ht="20" customHeight="1" x14ac:dyDescent="0.35">
      <c r="A23" s="11">
        <v>44671</v>
      </c>
      <c r="B23" s="20">
        <v>202204339</v>
      </c>
      <c r="C23" s="14">
        <v>9.6300000000000008</v>
      </c>
      <c r="D23" s="14"/>
      <c r="E23" s="14"/>
      <c r="F23" s="15">
        <f t="shared" si="0"/>
        <v>1611</v>
      </c>
    </row>
    <row r="24" spans="1:6" ht="20" customHeight="1" x14ac:dyDescent="0.35">
      <c r="A24" s="16">
        <v>44680</v>
      </c>
      <c r="B24" s="20">
        <v>202204477</v>
      </c>
      <c r="C24" s="15">
        <v>471.12</v>
      </c>
      <c r="D24" s="14"/>
      <c r="E24" s="14"/>
      <c r="F24" s="15">
        <f t="shared" si="0"/>
        <v>2082.12</v>
      </c>
    </row>
    <row r="25" spans="1:6" ht="20" customHeight="1" x14ac:dyDescent="0.35">
      <c r="A25" s="11"/>
      <c r="B25" s="20"/>
      <c r="C25" s="15"/>
      <c r="D25" s="15"/>
      <c r="E25" s="15"/>
      <c r="F25" s="15">
        <f t="shared" si="0"/>
        <v>2082.12</v>
      </c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268F-4C37-46A6-BFBC-585B430ECF32}">
  <sheetPr codeName="Sheet21">
    <tabColor rgb="FFFFFF00"/>
    <pageSetUpPr fitToPage="1"/>
  </sheetPr>
  <dimension ref="A1:L44"/>
  <sheetViews>
    <sheetView topLeftCell="A7" workbookViewId="0">
      <selection activeCell="F28" sqref="F28"/>
    </sheetView>
  </sheetViews>
  <sheetFormatPr defaultRowHeight="14.5" x14ac:dyDescent="0.35"/>
  <cols>
    <col min="1" max="1" width="13.26953125" style="3" customWidth="1"/>
    <col min="2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Blk 168                                                                        Block 168 Punggol Field #01-01 Punggol Plaza Singapore 820168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74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75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202204008</v>
      </c>
      <c r="C19" s="14">
        <v>705.88</v>
      </c>
      <c r="D19" s="14"/>
      <c r="E19" s="15"/>
      <c r="F19" s="15">
        <f>ROUND(C19-D19-E19,2)</f>
        <v>705.88</v>
      </c>
    </row>
    <row r="20" spans="1:6" ht="20" customHeight="1" x14ac:dyDescent="0.35">
      <c r="A20" s="11">
        <v>44656</v>
      </c>
      <c r="B20" s="20">
        <v>202204066</v>
      </c>
      <c r="C20" s="14">
        <v>579.08000000000004</v>
      </c>
      <c r="D20" s="14"/>
      <c r="E20" s="15"/>
      <c r="F20" s="15">
        <f>ROUND(F19+C20-D20-E20,2)</f>
        <v>1284.96</v>
      </c>
    </row>
    <row r="21" spans="1:6" ht="20" customHeight="1" x14ac:dyDescent="0.35">
      <c r="A21" s="11">
        <v>44659</v>
      </c>
      <c r="B21" s="20">
        <v>202204133</v>
      </c>
      <c r="C21" s="14">
        <v>689.83</v>
      </c>
      <c r="D21" s="14"/>
      <c r="E21" s="15"/>
      <c r="F21" s="15">
        <f t="shared" ref="F21:F28" si="0">ROUND(F20+C21-D21-E21,2)</f>
        <v>1974.79</v>
      </c>
    </row>
    <row r="22" spans="1:6" ht="20" customHeight="1" x14ac:dyDescent="0.35">
      <c r="A22" s="85">
        <v>44663</v>
      </c>
      <c r="B22" s="86">
        <v>202204184</v>
      </c>
      <c r="C22" s="87">
        <v>310.08999999999997</v>
      </c>
      <c r="D22" s="14"/>
      <c r="E22" s="15"/>
      <c r="F22" s="15">
        <f t="shared" si="0"/>
        <v>2284.88</v>
      </c>
    </row>
    <row r="23" spans="1:6" ht="20" customHeight="1" x14ac:dyDescent="0.35">
      <c r="A23" s="11">
        <v>44665</v>
      </c>
      <c r="B23" s="20">
        <v>202204250</v>
      </c>
      <c r="C23" s="14">
        <v>678.49</v>
      </c>
      <c r="D23" s="14"/>
      <c r="E23" s="15"/>
      <c r="F23" s="15">
        <f t="shared" si="0"/>
        <v>2963.37</v>
      </c>
    </row>
    <row r="24" spans="1:6" ht="20" customHeight="1" x14ac:dyDescent="0.35">
      <c r="A24" s="11">
        <v>44667</v>
      </c>
      <c r="B24" s="20">
        <v>202204292</v>
      </c>
      <c r="C24" s="14">
        <v>21.4</v>
      </c>
      <c r="D24" s="14"/>
      <c r="E24" s="15"/>
      <c r="F24" s="15">
        <f t="shared" si="0"/>
        <v>2984.77</v>
      </c>
    </row>
    <row r="25" spans="1:6" ht="20" customHeight="1" x14ac:dyDescent="0.35">
      <c r="A25" s="11">
        <v>44670</v>
      </c>
      <c r="B25" s="20">
        <v>202204315</v>
      </c>
      <c r="C25" s="14">
        <v>375.57</v>
      </c>
      <c r="D25" s="14"/>
      <c r="E25" s="15"/>
      <c r="F25" s="15">
        <f t="shared" si="0"/>
        <v>3360.34</v>
      </c>
    </row>
    <row r="26" spans="1:6" ht="20" customHeight="1" x14ac:dyDescent="0.35">
      <c r="A26" s="11">
        <v>44672</v>
      </c>
      <c r="B26" s="20">
        <v>202204354</v>
      </c>
      <c r="C26" s="14">
        <v>853.43</v>
      </c>
      <c r="D26" s="14"/>
      <c r="E26" s="15"/>
      <c r="F26" s="15">
        <f t="shared" si="0"/>
        <v>4213.7700000000004</v>
      </c>
    </row>
    <row r="27" spans="1:6" ht="20" customHeight="1" x14ac:dyDescent="0.35">
      <c r="A27" s="11">
        <v>44677</v>
      </c>
      <c r="B27" s="20">
        <v>202204422</v>
      </c>
      <c r="C27" s="14">
        <v>258.19</v>
      </c>
      <c r="D27" s="14"/>
      <c r="E27" s="15"/>
      <c r="F27" s="15">
        <f t="shared" si="0"/>
        <v>4471.96</v>
      </c>
    </row>
    <row r="28" spans="1:6" ht="20" customHeight="1" x14ac:dyDescent="0.35">
      <c r="A28" s="11"/>
      <c r="B28" s="20"/>
      <c r="C28" s="14"/>
      <c r="D28" s="14"/>
      <c r="E28" s="15"/>
      <c r="F28" s="15">
        <f t="shared" si="0"/>
        <v>4471.96</v>
      </c>
    </row>
    <row r="29" spans="1:6" ht="20" customHeight="1" x14ac:dyDescent="0.35">
      <c r="A29" s="11"/>
      <c r="B29" s="20"/>
      <c r="C29" s="14"/>
      <c r="D29" s="14"/>
      <c r="E29" s="15"/>
      <c r="F29" s="15"/>
    </row>
    <row r="30" spans="1:6" x14ac:dyDescent="0.35">
      <c r="A30" s="21"/>
      <c r="B30" s="25"/>
      <c r="C30" s="23"/>
      <c r="D30" s="23"/>
      <c r="E30" s="18"/>
      <c r="F30" s="18"/>
    </row>
    <row r="31" spans="1:6" x14ac:dyDescent="0.35">
      <c r="A31" s="21"/>
      <c r="B31" s="25"/>
      <c r="C31" s="23"/>
      <c r="D31" s="23"/>
      <c r="E31" s="18"/>
      <c r="F31" s="18"/>
    </row>
    <row r="32" spans="1:6" x14ac:dyDescent="0.35">
      <c r="A32" s="21"/>
      <c r="B32" s="25"/>
      <c r="C32" s="23"/>
      <c r="D32" s="23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365A-214C-4228-968E-D68408D8A456}">
  <sheetPr codeName="Sheet22">
    <tabColor rgb="FFFFFF00"/>
    <pageSetUpPr fitToPage="1"/>
  </sheetPr>
  <dimension ref="A1:L44"/>
  <sheetViews>
    <sheetView topLeftCell="A7" workbookViewId="0">
      <selection activeCell="F21" sqref="F21"/>
    </sheetView>
  </sheetViews>
  <sheetFormatPr defaultRowHeight="14.5" x14ac:dyDescent="0.35"/>
  <cols>
    <col min="1" max="1" width="13.26953125" style="3" customWidth="1"/>
    <col min="2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WaterWay Point                                            83 Punggol Central #02-20/21 Singapore 828761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76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77</v>
      </c>
      <c r="C15" s="111"/>
      <c r="D15" s="4"/>
      <c r="E15" s="5"/>
      <c r="F15" s="84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202204018</v>
      </c>
      <c r="C19" s="14">
        <v>139.1</v>
      </c>
      <c r="D19" s="15"/>
      <c r="E19" s="15"/>
      <c r="F19" s="15">
        <f>ROUND(C19-D19-E19,2)</f>
        <v>139.1</v>
      </c>
    </row>
    <row r="20" spans="1:6" ht="20" customHeight="1" x14ac:dyDescent="0.35">
      <c r="A20" s="11">
        <v>44667</v>
      </c>
      <c r="B20" s="20">
        <v>202204276</v>
      </c>
      <c r="C20" s="14">
        <v>186.18</v>
      </c>
      <c r="D20" s="15"/>
      <c r="E20" s="15"/>
      <c r="F20" s="15">
        <f>ROUND(F19+C20-D20-E20,2)</f>
        <v>325.27999999999997</v>
      </c>
    </row>
    <row r="21" spans="1:6" ht="20" customHeight="1" x14ac:dyDescent="0.35">
      <c r="A21" s="11"/>
      <c r="B21" s="20"/>
      <c r="C21" s="14"/>
      <c r="D21" s="15"/>
      <c r="E21" s="15"/>
      <c r="F21" s="15">
        <f>ROUND(F20+C21-D21-E21,2)</f>
        <v>325.27999999999997</v>
      </c>
    </row>
    <row r="22" spans="1:6" ht="20" customHeight="1" x14ac:dyDescent="0.35">
      <c r="A22" s="11"/>
      <c r="B22" s="20"/>
      <c r="C22" s="14"/>
      <c r="D22" s="15"/>
      <c r="E22" s="15"/>
      <c r="F22" s="15"/>
    </row>
    <row r="23" spans="1:6" ht="20" customHeight="1" x14ac:dyDescent="0.35">
      <c r="A23" s="11"/>
      <c r="B23" s="20"/>
      <c r="C23" s="14"/>
      <c r="D23" s="15"/>
      <c r="E23" s="15"/>
      <c r="F23" s="15"/>
    </row>
    <row r="24" spans="1:6" ht="20" customHeight="1" x14ac:dyDescent="0.35">
      <c r="A24" s="11"/>
      <c r="B24" s="20"/>
      <c r="C24" s="14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8E23-90EA-4124-9309-197FC03A6BF2}">
  <sheetPr codeName="Sheet23">
    <tabColor rgb="FFFFFF00"/>
    <pageSetUpPr fitToPage="1"/>
  </sheetPr>
  <dimension ref="A1:L44"/>
  <sheetViews>
    <sheetView topLeftCell="A7" workbookViewId="0">
      <selection activeCell="F21" sqref="F21"/>
    </sheetView>
  </sheetViews>
  <sheetFormatPr defaultRowHeight="14.5" x14ac:dyDescent="0.35"/>
  <cols>
    <col min="1" max="1" width="13.26953125" style="3" customWidth="1"/>
    <col min="2" max="6" width="16.6328125" customWidth="1"/>
    <col min="8" max="18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-喜多福                                         Blk 267 Compassvale Link                           #01-02 Singapore 540267</v>
      </c>
      <c r="I12" s="107"/>
      <c r="J12" s="107"/>
      <c r="K12" s="107"/>
      <c r="L12" s="107"/>
    </row>
    <row r="13" spans="1:12" ht="14.5" customHeight="1" x14ac:dyDescent="0.35">
      <c r="A13" s="3" t="s">
        <v>78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79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44659</v>
      </c>
      <c r="B19" s="20">
        <v>202204137</v>
      </c>
      <c r="C19" s="14">
        <v>84.53</v>
      </c>
      <c r="D19" s="14"/>
      <c r="E19" s="15"/>
      <c r="F19" s="15">
        <f>ROUND(C19-D19-E19,2)</f>
        <v>84.53</v>
      </c>
    </row>
    <row r="20" spans="1:6" ht="20" customHeight="1" x14ac:dyDescent="0.35">
      <c r="A20" s="11">
        <v>44674</v>
      </c>
      <c r="B20" s="20">
        <v>202204385</v>
      </c>
      <c r="C20" s="14">
        <v>87.74</v>
      </c>
      <c r="D20" s="14"/>
      <c r="E20" s="15"/>
      <c r="F20" s="15">
        <f>F19+C20-D20-E20</f>
        <v>172.26999999999998</v>
      </c>
    </row>
    <row r="21" spans="1:6" ht="20" customHeight="1" x14ac:dyDescent="0.35">
      <c r="A21" s="11"/>
      <c r="B21" s="20"/>
      <c r="C21" s="14"/>
      <c r="D21" s="14"/>
      <c r="E21" s="15"/>
      <c r="F21" s="15">
        <f>F20+C21-D21-E21</f>
        <v>172.26999999999998</v>
      </c>
    </row>
    <row r="22" spans="1:6" ht="20" customHeight="1" x14ac:dyDescent="0.35">
      <c r="A22" s="11"/>
      <c r="B22" s="20"/>
      <c r="C22" s="14"/>
      <c r="D22" s="14"/>
      <c r="E22" s="15"/>
      <c r="F22" s="15"/>
    </row>
    <row r="23" spans="1:6" ht="20" customHeight="1" x14ac:dyDescent="0.35">
      <c r="A23" s="11"/>
      <c r="B23" s="20"/>
      <c r="C23" s="14"/>
      <c r="D23" s="14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B74E3-33BE-444C-A0EB-A0272D5FDA37}">
  <sheetPr>
    <tabColor rgb="FFFFFF00"/>
    <pageSetUpPr fitToPage="1"/>
  </sheetPr>
  <dimension ref="A1:L44"/>
  <sheetViews>
    <sheetView topLeftCell="A7" workbookViewId="0">
      <selection activeCell="B15" sqref="B15:C16"/>
    </sheetView>
  </sheetViews>
  <sheetFormatPr defaultRowHeight="14.5" x14ac:dyDescent="0.35"/>
  <cols>
    <col min="1" max="1" width="13.26953125" style="3" customWidth="1"/>
    <col min="2" max="6" width="16.6328125" customWidth="1"/>
    <col min="8" max="26" width="0" hidden="1" customWidth="1"/>
  </cols>
  <sheetData>
    <row r="1" spans="1:12" ht="14.5" customHeight="1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4.5" customHeight="1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4.5" customHeight="1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4.5" customHeight="1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4.5" customHeight="1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ht="14.5" customHeight="1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4.5" customHeight="1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Happy Hawkers Kopitiam                    622D Punggol Central,                      Singapore 824622.                                   Tim Sum Counter</v>
      </c>
      <c r="I12" s="107"/>
      <c r="J12" s="107"/>
      <c r="K12" s="107"/>
      <c r="L12" s="107"/>
    </row>
    <row r="13" spans="1:12" ht="14.5" customHeight="1" x14ac:dyDescent="0.35">
      <c r="A13" s="3" t="s">
        <v>84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174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98"/>
      <c r="I16" s="98"/>
      <c r="J16" s="98"/>
      <c r="K16" s="98"/>
      <c r="L16" s="9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44659</v>
      </c>
      <c r="B19" s="20">
        <v>202204127</v>
      </c>
      <c r="C19" s="15">
        <v>22.47</v>
      </c>
      <c r="D19" s="15"/>
      <c r="E19" s="15"/>
      <c r="F19" s="15">
        <f>ROUND(C19-D19-E19,2)</f>
        <v>22.47</v>
      </c>
    </row>
    <row r="20" spans="1:6" ht="20" customHeight="1" x14ac:dyDescent="0.35">
      <c r="A20" s="16"/>
      <c r="B20" s="20"/>
      <c r="C20" s="15"/>
      <c r="D20" s="15"/>
      <c r="E20" s="15"/>
      <c r="F20" s="15">
        <f>F19+C20-D20-E20</f>
        <v>22.47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505" right="0.70866141732283505" top="0.74803149606299202" bottom="0.74803149606299202" header="0.31496062992126" footer="0.31496062992126"/>
  <pageSetup paperSize="9" scale="84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AF37-86E4-4CD7-9A78-D85A1CF13F3A}">
  <sheetPr codeName="Sheet24">
    <tabColor rgb="FFFFFF00"/>
    <pageSetUpPr fitToPage="1"/>
  </sheetPr>
  <dimension ref="A1:L44"/>
  <sheetViews>
    <sheetView topLeftCell="A13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8" max="26" width="0" hidden="1" customWidth="1"/>
  </cols>
  <sheetData>
    <row r="1" spans="1:12" ht="14.5" customHeight="1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ht="14.5" customHeight="1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4.5" customHeight="1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ht="14.5" customHeight="1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ht="14.5" customHeight="1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ht="14.5" customHeight="1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4.5" customHeight="1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customHeight="1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Happy Hawkers Kopitiam                    622D Punggol Central,                      Singapore 824622.                                   Tim Sum Counter</v>
      </c>
      <c r="I12" s="107"/>
      <c r="J12" s="107"/>
      <c r="K12" s="107"/>
      <c r="L12" s="107"/>
    </row>
    <row r="13" spans="1:12" ht="14.5" customHeight="1" x14ac:dyDescent="0.35">
      <c r="A13" s="3" t="s">
        <v>84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85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44652</v>
      </c>
      <c r="B19" s="20">
        <v>202204421</v>
      </c>
      <c r="C19" s="15">
        <v>124.12</v>
      </c>
      <c r="D19" s="15"/>
      <c r="E19" s="15"/>
      <c r="F19" s="15">
        <f>ROUND(C19-D19-E19,2)</f>
        <v>124.12</v>
      </c>
    </row>
    <row r="20" spans="1:6" ht="20" customHeight="1" x14ac:dyDescent="0.35">
      <c r="A20" s="16"/>
      <c r="B20" s="20"/>
      <c r="C20" s="15"/>
      <c r="D20" s="15"/>
      <c r="E20" s="15"/>
      <c r="F20" s="15">
        <f>F19+C20-D20-E20</f>
        <v>124.12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505" right="0.70866141732283505" top="0.74803149606299202" bottom="0.74803149606299202" header="0.31496062992126" footer="0.31496062992126"/>
  <pageSetup paperSize="9" scale="84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9F7A-5634-4B6C-8D82-5C5424E51EE6}">
  <sheetPr codeName="Sheet26">
    <tabColor rgb="FFFFFF00"/>
    <pageSetUpPr fitToPage="1"/>
  </sheetPr>
  <dimension ref="A1:L44"/>
  <sheetViews>
    <sheetView topLeftCell="A10" workbookViewId="0">
      <selection sqref="A1:K8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e">
        <f>VLOOKUP(A13,'[2]Customer List'!$A$4:$N$451,2,0)</f>
        <v>#N/A</v>
      </c>
      <c r="I12" s="107"/>
      <c r="J12" s="107"/>
      <c r="K12" s="107"/>
      <c r="L12" s="107"/>
    </row>
    <row r="13" spans="1:12" ht="14.5" customHeight="1" x14ac:dyDescent="0.35">
      <c r="A13" s="3" t="s">
        <v>132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133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0"/>
      <c r="I16" s="80"/>
      <c r="J16" s="80"/>
      <c r="K16" s="80"/>
      <c r="L16" s="80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44652</v>
      </c>
      <c r="B19" s="102">
        <v>202204017</v>
      </c>
      <c r="C19" s="15">
        <v>119.84</v>
      </c>
      <c r="D19" s="15"/>
      <c r="E19" s="15"/>
      <c r="F19" s="15">
        <f>ROUND(C19-D19-E19,2)</f>
        <v>119.84</v>
      </c>
    </row>
    <row r="20" spans="1:6" ht="20" customHeight="1" x14ac:dyDescent="0.35">
      <c r="A20" s="16"/>
      <c r="B20" s="20"/>
      <c r="C20" s="15"/>
      <c r="D20" s="15"/>
      <c r="E20" s="15"/>
      <c r="F20" s="15">
        <f>F19+C20-D20-E20</f>
        <v>119.84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505" right="0.70866141732283505" top="0.74803149606299202" bottom="0.74803149606299202" header="0.31496062992126" footer="0.31496062992126"/>
  <pageSetup paperSize="9" scale="84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8DB4-10ED-4C88-B254-FBD14A023080}">
  <sheetPr codeName="Sheet27">
    <tabColor rgb="FFFFFF00"/>
    <pageSetUpPr fitToPage="1"/>
  </sheetPr>
  <dimension ref="A1:L44"/>
  <sheetViews>
    <sheetView workbookViewId="0">
      <selection sqref="A1:K8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e">
        <f>VLOOKUP(A13,'[2]Customer List'!$A$4:$N$451,2,0)</f>
        <v>#N/A</v>
      </c>
      <c r="I12" s="107"/>
      <c r="J12" s="107"/>
      <c r="K12" s="107"/>
      <c r="L12" s="107"/>
    </row>
    <row r="13" spans="1:12" ht="14.5" customHeight="1" x14ac:dyDescent="0.35">
      <c r="A13" s="3" t="s">
        <v>137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138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1"/>
      <c r="I16" s="81"/>
      <c r="J16" s="81"/>
      <c r="K16" s="81"/>
      <c r="L16" s="81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44659</v>
      </c>
      <c r="B19" s="20">
        <v>202204136</v>
      </c>
      <c r="C19" s="15">
        <v>32.1</v>
      </c>
      <c r="D19" s="15"/>
      <c r="E19" s="15"/>
      <c r="F19" s="15">
        <f>ROUND(C19-D19-E19,2)</f>
        <v>32.1</v>
      </c>
    </row>
    <row r="20" spans="1:6" ht="20" customHeight="1" x14ac:dyDescent="0.35">
      <c r="A20" s="16"/>
      <c r="B20" s="20"/>
      <c r="C20" s="15"/>
      <c r="D20" s="15"/>
      <c r="E20" s="15"/>
      <c r="F20" s="15">
        <f>F19+C20-D20-E20</f>
        <v>32.1</v>
      </c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59055118110236227" bottom="0.74803149606299213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95BA-045D-43DE-8833-43E23AA93FC0}">
  <sheetPr codeName="Sheet2">
    <tabColor rgb="FFFFFF00"/>
    <pageSetUpPr fitToPage="1"/>
  </sheetPr>
  <dimension ref="A1:L44"/>
  <sheetViews>
    <sheetView topLeftCell="A13" workbookViewId="0">
      <selection activeCell="F24" sqref="F24"/>
    </sheetView>
  </sheetViews>
  <sheetFormatPr defaultRowHeight="14.5" x14ac:dyDescent="0.35"/>
  <cols>
    <col min="1" max="1" width="13.26953125" style="3" customWidth="1"/>
    <col min="2" max="2" width="16.6328125" style="2" customWidth="1"/>
    <col min="3" max="6" width="16.6328125" customWidth="1"/>
    <col min="8" max="16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Rasapura Masters                            2, Bayfront Avenue #B2-49A/50A Singapore 018972                               (Drink)</v>
      </c>
      <c r="I12" s="107"/>
      <c r="J12" s="107"/>
      <c r="K12" s="107"/>
      <c r="L12" s="107"/>
    </row>
    <row r="13" spans="1:12" ht="14.5" customHeight="1" x14ac:dyDescent="0.35">
      <c r="A13" s="3" t="s">
        <v>15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16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7" spans="1:6" x14ac:dyDescent="0.35">
      <c r="D17" s="4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44656</v>
      </c>
      <c r="B19" s="20">
        <v>202204076</v>
      </c>
      <c r="C19" s="14">
        <v>22.47</v>
      </c>
      <c r="D19" s="14"/>
      <c r="E19" s="15"/>
      <c r="F19" s="15">
        <f>ROUND(C19-D19-E19,2)</f>
        <v>22.47</v>
      </c>
    </row>
    <row r="20" spans="1:6" ht="20" customHeight="1" x14ac:dyDescent="0.35">
      <c r="A20" s="11">
        <v>44663</v>
      </c>
      <c r="B20" s="20">
        <v>202204189</v>
      </c>
      <c r="C20" s="14">
        <v>24.400000000000002</v>
      </c>
      <c r="D20" s="14"/>
      <c r="E20" s="15"/>
      <c r="F20" s="15">
        <f>F19+C20</f>
        <v>46.870000000000005</v>
      </c>
    </row>
    <row r="21" spans="1:6" ht="20" customHeight="1" x14ac:dyDescent="0.35">
      <c r="A21" s="11">
        <v>44667</v>
      </c>
      <c r="B21" s="20">
        <v>202204289</v>
      </c>
      <c r="C21" s="14">
        <v>31.89</v>
      </c>
      <c r="D21" s="14"/>
      <c r="E21" s="15"/>
      <c r="F21" s="15">
        <f t="shared" ref="F21:F24" si="0">F20+C21</f>
        <v>78.760000000000005</v>
      </c>
    </row>
    <row r="22" spans="1:6" ht="20" customHeight="1" x14ac:dyDescent="0.35">
      <c r="A22" s="11">
        <v>44673</v>
      </c>
      <c r="B22" s="20">
        <v>202204367</v>
      </c>
      <c r="C22" s="14">
        <v>31.89</v>
      </c>
      <c r="D22" s="14"/>
      <c r="E22" s="15"/>
      <c r="F22" s="15">
        <f t="shared" si="0"/>
        <v>110.65</v>
      </c>
    </row>
    <row r="23" spans="1:6" ht="20" customHeight="1" x14ac:dyDescent="0.35">
      <c r="A23" s="11">
        <v>44677</v>
      </c>
      <c r="B23" s="20">
        <v>202204427</v>
      </c>
      <c r="C23" s="14">
        <v>44.94</v>
      </c>
      <c r="D23" s="14"/>
      <c r="E23" s="15"/>
      <c r="F23" s="15">
        <f t="shared" si="0"/>
        <v>155.59</v>
      </c>
    </row>
    <row r="24" spans="1:6" ht="20" customHeight="1" x14ac:dyDescent="0.35">
      <c r="A24" s="16"/>
      <c r="B24" s="79"/>
      <c r="C24" s="15"/>
      <c r="D24" s="15"/>
      <c r="E24" s="15"/>
      <c r="F24" s="15">
        <f t="shared" si="0"/>
        <v>155.59</v>
      </c>
    </row>
    <row r="25" spans="1:6" ht="20" customHeight="1" x14ac:dyDescent="0.35">
      <c r="A25" s="16"/>
      <c r="B25" s="17"/>
      <c r="C25" s="15"/>
      <c r="D25" s="15"/>
      <c r="E25" s="15"/>
      <c r="F25" s="15"/>
    </row>
    <row r="26" spans="1:6" ht="20" customHeight="1" x14ac:dyDescent="0.35">
      <c r="A26" s="16"/>
      <c r="B26" s="17"/>
      <c r="C26" s="15"/>
      <c r="D26" s="15"/>
      <c r="E26" s="15"/>
      <c r="F26" s="15"/>
    </row>
    <row r="27" spans="1:6" ht="20" customHeight="1" x14ac:dyDescent="0.35">
      <c r="A27" s="16"/>
      <c r="B27" s="17"/>
      <c r="C27" s="15"/>
      <c r="D27" s="15"/>
      <c r="E27" s="15"/>
      <c r="F27" s="15"/>
    </row>
    <row r="28" spans="1:6" ht="20" customHeight="1" x14ac:dyDescent="0.35">
      <c r="A28" s="16"/>
      <c r="B28" s="17"/>
      <c r="C28" s="15"/>
      <c r="D28" s="15"/>
      <c r="E28" s="15"/>
      <c r="F28" s="15"/>
    </row>
    <row r="29" spans="1:6" ht="20" customHeight="1" x14ac:dyDescent="0.35">
      <c r="A29" s="16"/>
      <c r="B29" s="17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F6CF-EAAE-4480-8901-D83BE1AF728D}">
  <sheetPr>
    <tabColor rgb="FFFFFF00"/>
    <pageSetUpPr fitToPage="1"/>
  </sheetPr>
  <dimension ref="A1:L44"/>
  <sheetViews>
    <sheetView topLeftCell="A7" workbookViewId="0">
      <selection activeCell="E12" sqref="E12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e">
        <f>VLOOKUP(A13,'[2]Customer List'!$A$4:$N$451,2,0)</f>
        <v>#N/A</v>
      </c>
      <c r="I12" s="107"/>
      <c r="J12" s="107"/>
      <c r="K12" s="107"/>
      <c r="L12" s="107"/>
    </row>
    <row r="13" spans="1:12" x14ac:dyDescent="0.35">
      <c r="A13" s="3" t="s">
        <v>149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153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94"/>
      <c r="I16" s="94"/>
      <c r="J16" s="94"/>
      <c r="K16" s="94"/>
      <c r="L16" s="94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44652</v>
      </c>
      <c r="B19" s="20">
        <v>202204009</v>
      </c>
      <c r="C19" s="15">
        <v>42.8</v>
      </c>
      <c r="D19" s="15"/>
      <c r="E19" s="15"/>
      <c r="F19" s="15">
        <f>ROUND(C19-D19-E19,2)</f>
        <v>42.8</v>
      </c>
    </row>
    <row r="20" spans="1:6" ht="20" customHeight="1" x14ac:dyDescent="0.35">
      <c r="A20" s="16">
        <v>44656</v>
      </c>
      <c r="B20" s="20">
        <v>202204067</v>
      </c>
      <c r="C20" s="15">
        <v>42.8</v>
      </c>
      <c r="D20" s="15"/>
      <c r="E20" s="15"/>
      <c r="F20" s="15">
        <f>F19+C20-D20-E20</f>
        <v>85.6</v>
      </c>
    </row>
    <row r="21" spans="1:6" ht="20" customHeight="1" x14ac:dyDescent="0.35">
      <c r="A21" s="16">
        <v>44659</v>
      </c>
      <c r="B21" s="20">
        <v>202204138</v>
      </c>
      <c r="C21" s="15">
        <v>21.4</v>
      </c>
      <c r="D21" s="15"/>
      <c r="E21" s="15"/>
      <c r="F21" s="15">
        <f>F20+C21-D21-E21</f>
        <v>107</v>
      </c>
    </row>
    <row r="22" spans="1:6" ht="20" customHeight="1" x14ac:dyDescent="0.35">
      <c r="A22" s="16">
        <v>44663</v>
      </c>
      <c r="B22" s="20">
        <v>202204197</v>
      </c>
      <c r="C22" s="15">
        <v>42.8</v>
      </c>
      <c r="D22" s="15"/>
      <c r="E22" s="15"/>
      <c r="F22" s="15">
        <f>F21+C22-D22-E22</f>
        <v>149.80000000000001</v>
      </c>
    </row>
    <row r="23" spans="1:6" ht="20" customHeight="1" x14ac:dyDescent="0.35">
      <c r="A23" s="16">
        <v>44665</v>
      </c>
      <c r="B23" s="20">
        <v>202204251</v>
      </c>
      <c r="C23" s="15">
        <v>42.8</v>
      </c>
      <c r="D23" s="15"/>
      <c r="E23" s="15"/>
      <c r="F23" s="15">
        <f t="shared" ref="F23:F27" si="0">F22+C23-D23-E23</f>
        <v>192.60000000000002</v>
      </c>
    </row>
    <row r="24" spans="1:6" ht="20" customHeight="1" x14ac:dyDescent="0.35">
      <c r="A24" s="16">
        <v>44670</v>
      </c>
      <c r="B24" s="20">
        <v>202204324</v>
      </c>
      <c r="C24" s="15">
        <v>42.8</v>
      </c>
      <c r="D24" s="15"/>
      <c r="E24" s="15"/>
      <c r="F24" s="15">
        <f t="shared" si="0"/>
        <v>235.40000000000003</v>
      </c>
    </row>
    <row r="25" spans="1:6" ht="20" customHeight="1" x14ac:dyDescent="0.35">
      <c r="A25" s="16">
        <v>44672</v>
      </c>
      <c r="B25" s="20">
        <v>202204359</v>
      </c>
      <c r="C25" s="15">
        <v>42.8</v>
      </c>
      <c r="D25" s="15"/>
      <c r="E25" s="15"/>
      <c r="F25" s="15">
        <f t="shared" si="0"/>
        <v>278.20000000000005</v>
      </c>
    </row>
    <row r="26" spans="1:6" ht="20" customHeight="1" x14ac:dyDescent="0.35">
      <c r="A26" s="16">
        <v>44677</v>
      </c>
      <c r="B26" s="20">
        <v>202204423</v>
      </c>
      <c r="C26" s="15">
        <v>42.8</v>
      </c>
      <c r="D26" s="15"/>
      <c r="E26" s="15"/>
      <c r="F26" s="15">
        <f t="shared" si="0"/>
        <v>321.00000000000006</v>
      </c>
    </row>
    <row r="27" spans="1:6" ht="20" customHeight="1" x14ac:dyDescent="0.35">
      <c r="A27" s="16"/>
      <c r="B27" s="20"/>
      <c r="C27" s="15"/>
      <c r="D27" s="15"/>
      <c r="E27" s="15"/>
      <c r="F27" s="15">
        <f t="shared" si="0"/>
        <v>321.00000000000006</v>
      </c>
    </row>
    <row r="28" spans="1:6" ht="20" customHeight="1" x14ac:dyDescent="0.35">
      <c r="A28" s="16"/>
      <c r="B28" s="20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59055118110236227" bottom="0.74803149606299213" header="0.31496062992125984" footer="0.31496062992125984"/>
  <pageSetup paperSize="9" scale="82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4011-13FF-4B85-AFB0-07484540BB87}">
  <sheetPr codeName="Sheet28">
    <pageSetUpPr fitToPage="1"/>
  </sheetPr>
  <dimension ref="A1:I50"/>
  <sheetViews>
    <sheetView topLeftCell="A7" workbookViewId="0">
      <selection activeCell="F15" sqref="F15"/>
    </sheetView>
  </sheetViews>
  <sheetFormatPr defaultRowHeight="14.5" x14ac:dyDescent="0.35"/>
  <cols>
    <col min="1" max="1" width="13.26953125" style="29" customWidth="1"/>
    <col min="2" max="3" width="16.6328125" style="29" customWidth="1"/>
    <col min="4" max="4" width="16.6328125" style="25" customWidth="1"/>
    <col min="5" max="5" width="16.6328125" customWidth="1"/>
    <col min="6" max="6" width="16.6328125" style="28" customWidth="1"/>
    <col min="8" max="8" width="11.08984375" bestFit="1" customWidth="1"/>
  </cols>
  <sheetData>
    <row r="1" spans="1:7" ht="14.5" customHeight="1" x14ac:dyDescent="0.35">
      <c r="A1" s="136"/>
      <c r="B1" s="119"/>
      <c r="C1" s="119"/>
      <c r="D1" s="119"/>
      <c r="E1" s="119"/>
      <c r="F1" s="119"/>
      <c r="G1" s="119"/>
    </row>
    <row r="2" spans="1:7" ht="14.5" customHeight="1" x14ac:dyDescent="0.35">
      <c r="A2" s="119"/>
      <c r="B2" s="119"/>
      <c r="C2" s="119"/>
      <c r="D2" s="119"/>
      <c r="E2" s="119"/>
      <c r="F2" s="119"/>
      <c r="G2" s="119"/>
    </row>
    <row r="3" spans="1:7" ht="14.5" customHeight="1" x14ac:dyDescent="0.35">
      <c r="A3" s="119"/>
      <c r="B3" s="119"/>
      <c r="C3" s="119"/>
      <c r="D3" s="119"/>
      <c r="E3" s="119"/>
      <c r="F3" s="119"/>
      <c r="G3" s="119"/>
    </row>
    <row r="4" spans="1:7" ht="14.5" customHeight="1" x14ac:dyDescent="0.35">
      <c r="A4" s="119"/>
      <c r="B4" s="119"/>
      <c r="C4" s="119"/>
      <c r="D4" s="119"/>
      <c r="E4" s="119"/>
      <c r="F4" s="119"/>
      <c r="G4" s="119"/>
    </row>
    <row r="5" spans="1:7" ht="14.5" customHeight="1" x14ac:dyDescent="0.35">
      <c r="A5" s="119"/>
      <c r="B5" s="119"/>
      <c r="C5" s="119"/>
      <c r="D5" s="119"/>
      <c r="E5" s="119"/>
      <c r="F5" s="119"/>
      <c r="G5" s="119"/>
    </row>
    <row r="6" spans="1:7" ht="14.5" customHeight="1" x14ac:dyDescent="0.35">
      <c r="A6" s="119"/>
      <c r="B6" s="119"/>
      <c r="C6" s="119"/>
      <c r="D6" s="119"/>
      <c r="E6" s="119"/>
      <c r="F6" s="119"/>
      <c r="G6" s="119"/>
    </row>
    <row r="7" spans="1:7" ht="14.5" customHeight="1" x14ac:dyDescent="0.35">
      <c r="A7" s="119"/>
      <c r="B7" s="119"/>
      <c r="C7" s="119"/>
      <c r="D7" s="119"/>
      <c r="E7" s="119"/>
      <c r="F7" s="119"/>
      <c r="G7" s="119"/>
    </row>
    <row r="8" spans="1:7" ht="14.5" customHeight="1" x14ac:dyDescent="0.35">
      <c r="A8" s="119"/>
      <c r="B8" s="119"/>
      <c r="C8" s="119"/>
      <c r="D8" s="119"/>
      <c r="E8" s="119"/>
      <c r="F8" s="119"/>
      <c r="G8" s="119"/>
    </row>
    <row r="10" spans="1:7" ht="14.5" customHeight="1" x14ac:dyDescent="0.35">
      <c r="A10" s="131" t="s">
        <v>43</v>
      </c>
      <c r="B10" s="131"/>
      <c r="C10" s="131"/>
      <c r="D10" s="131"/>
      <c r="E10" s="5"/>
      <c r="G10" s="107"/>
    </row>
    <row r="11" spans="1:7" ht="23.5" x14ac:dyDescent="0.35">
      <c r="A11" s="131" t="s">
        <v>4</v>
      </c>
      <c r="B11" s="131"/>
      <c r="C11" s="131"/>
      <c r="D11" s="131"/>
      <c r="E11" s="5"/>
      <c r="G11" s="107"/>
    </row>
    <row r="12" spans="1:7" ht="23.5" x14ac:dyDescent="0.35">
      <c r="A12" s="131" t="s">
        <v>6</v>
      </c>
      <c r="B12" s="131"/>
      <c r="C12" s="131"/>
      <c r="D12" s="131"/>
      <c r="E12" s="5"/>
      <c r="G12" s="107"/>
    </row>
    <row r="13" spans="1:7" x14ac:dyDescent="0.35">
      <c r="D13" s="30"/>
      <c r="E13" s="5"/>
      <c r="G13" s="8"/>
    </row>
    <row r="14" spans="1:7" ht="14.5" customHeight="1" x14ac:dyDescent="0.35">
      <c r="A14" s="132" t="s">
        <v>181</v>
      </c>
      <c r="B14" s="132"/>
      <c r="C14" s="132"/>
      <c r="D14" s="132"/>
      <c r="F14" s="7" t="s">
        <v>182</v>
      </c>
      <c r="G14" s="8"/>
    </row>
    <row r="15" spans="1:7" ht="15" thickBot="1" x14ac:dyDescent="0.4"/>
    <row r="16" spans="1:7" ht="20" customHeight="1" thickBot="1" x14ac:dyDescent="0.4">
      <c r="A16" s="31" t="s">
        <v>92</v>
      </c>
      <c r="B16" s="133" t="s">
        <v>93</v>
      </c>
      <c r="C16" s="134"/>
      <c r="D16" s="135"/>
      <c r="E16" s="32" t="s">
        <v>94</v>
      </c>
      <c r="F16" s="33" t="s">
        <v>95</v>
      </c>
    </row>
    <row r="17" spans="1:7" ht="18" customHeight="1" x14ac:dyDescent="0.35">
      <c r="A17" s="34" t="s">
        <v>3</v>
      </c>
      <c r="B17" s="140" t="s">
        <v>96</v>
      </c>
      <c r="C17" s="141"/>
      <c r="D17" s="142"/>
      <c r="E17" s="88">
        <v>262.14999999999998</v>
      </c>
      <c r="F17" s="35">
        <f>E17*0.02</f>
        <v>5.2429999999999994</v>
      </c>
      <c r="G17" s="24"/>
    </row>
    <row r="18" spans="1:7" ht="18" customHeight="1" x14ac:dyDescent="0.35">
      <c r="A18" s="34" t="s">
        <v>15</v>
      </c>
      <c r="B18" s="122" t="s">
        <v>130</v>
      </c>
      <c r="C18" s="123"/>
      <c r="D18" s="124"/>
      <c r="E18" s="88">
        <v>155.59</v>
      </c>
      <c r="F18" s="35">
        <f t="shared" ref="F18:F38" si="0">E18*0.02</f>
        <v>3.1118000000000001</v>
      </c>
      <c r="G18" s="24"/>
    </row>
    <row r="19" spans="1:7" ht="18" customHeight="1" x14ac:dyDescent="0.35">
      <c r="A19" s="36" t="s">
        <v>17</v>
      </c>
      <c r="B19" s="122" t="s">
        <v>97</v>
      </c>
      <c r="C19" s="123"/>
      <c r="D19" s="124"/>
      <c r="E19" s="14">
        <v>1947.3999999999999</v>
      </c>
      <c r="F19" s="35">
        <f t="shared" si="0"/>
        <v>38.948</v>
      </c>
    </row>
    <row r="20" spans="1:7" ht="18" customHeight="1" x14ac:dyDescent="0.35">
      <c r="A20" s="36" t="s">
        <v>161</v>
      </c>
      <c r="B20" s="122" t="s">
        <v>162</v>
      </c>
      <c r="C20" s="123"/>
      <c r="D20" s="124"/>
      <c r="E20" s="14">
        <v>146.59</v>
      </c>
      <c r="F20" s="35">
        <f t="shared" ref="F20" si="1">E20*0.02</f>
        <v>2.9318</v>
      </c>
    </row>
    <row r="21" spans="1:7" ht="18" customHeight="1" x14ac:dyDescent="0.35">
      <c r="A21" s="36" t="s">
        <v>22</v>
      </c>
      <c r="B21" s="122" t="s">
        <v>164</v>
      </c>
      <c r="C21" s="123"/>
      <c r="D21" s="124"/>
      <c r="E21" s="14">
        <v>14.98</v>
      </c>
      <c r="F21" s="35">
        <f t="shared" ref="F21" si="2">E21*0.02</f>
        <v>0.29960000000000003</v>
      </c>
    </row>
    <row r="22" spans="1:7" ht="18" customHeight="1" x14ac:dyDescent="0.35">
      <c r="A22" s="36" t="s">
        <v>24</v>
      </c>
      <c r="B22" s="122" t="s">
        <v>98</v>
      </c>
      <c r="C22" s="123"/>
      <c r="D22" s="124"/>
      <c r="E22" s="14">
        <v>521.52</v>
      </c>
      <c r="F22" s="35">
        <f t="shared" si="0"/>
        <v>10.430400000000001</v>
      </c>
    </row>
    <row r="23" spans="1:7" ht="18" customHeight="1" x14ac:dyDescent="0.35">
      <c r="A23" s="36" t="s">
        <v>27</v>
      </c>
      <c r="B23" s="122" t="s">
        <v>99</v>
      </c>
      <c r="C23" s="123"/>
      <c r="D23" s="124"/>
      <c r="E23" s="14">
        <v>1176.1500000000001</v>
      </c>
      <c r="F23" s="35">
        <f t="shared" si="0"/>
        <v>23.523000000000003</v>
      </c>
    </row>
    <row r="24" spans="1:7" ht="18" customHeight="1" x14ac:dyDescent="0.35">
      <c r="A24" s="36" t="s">
        <v>29</v>
      </c>
      <c r="B24" s="122" t="s">
        <v>100</v>
      </c>
      <c r="C24" s="123"/>
      <c r="D24" s="124"/>
      <c r="E24" s="14">
        <v>1009.02</v>
      </c>
      <c r="F24" s="35">
        <f t="shared" si="0"/>
        <v>20.180399999999999</v>
      </c>
    </row>
    <row r="25" spans="1:7" ht="18" customHeight="1" x14ac:dyDescent="0.35">
      <c r="A25" s="36" t="s">
        <v>35</v>
      </c>
      <c r="B25" s="122" t="s">
        <v>145</v>
      </c>
      <c r="C25" s="123"/>
      <c r="D25" s="124"/>
      <c r="E25" s="14">
        <v>310.83999999999997</v>
      </c>
      <c r="F25" s="35">
        <f>E25*0.02</f>
        <v>6.2167999999999992</v>
      </c>
    </row>
    <row r="26" spans="1:7" ht="18" customHeight="1" x14ac:dyDescent="0.35">
      <c r="A26" s="36" t="s">
        <v>41</v>
      </c>
      <c r="B26" s="122" t="s">
        <v>177</v>
      </c>
      <c r="C26" s="123"/>
      <c r="D26" s="124"/>
      <c r="E26" s="88">
        <v>182.11</v>
      </c>
      <c r="F26" s="35">
        <f>E26*0.02</f>
        <v>3.6422000000000003</v>
      </c>
    </row>
    <row r="27" spans="1:7" ht="18" customHeight="1" x14ac:dyDescent="0.35">
      <c r="A27" s="36" t="s">
        <v>44</v>
      </c>
      <c r="B27" s="122" t="s">
        <v>152</v>
      </c>
      <c r="C27" s="123"/>
      <c r="D27" s="124"/>
      <c r="E27" s="14">
        <v>37.450000000000003</v>
      </c>
      <c r="F27" s="35">
        <f>E27*0.02</f>
        <v>0.74900000000000011</v>
      </c>
    </row>
    <row r="28" spans="1:7" ht="18" customHeight="1" x14ac:dyDescent="0.35">
      <c r="A28" s="36" t="s">
        <v>48</v>
      </c>
      <c r="B28" s="122" t="s">
        <v>101</v>
      </c>
      <c r="C28" s="123"/>
      <c r="D28" s="124"/>
      <c r="E28" s="14">
        <v>1229.32</v>
      </c>
      <c r="F28" s="35">
        <f t="shared" si="0"/>
        <v>24.586399999999998</v>
      </c>
    </row>
    <row r="29" spans="1:7" ht="18" customHeight="1" x14ac:dyDescent="0.35">
      <c r="A29" s="36" t="s">
        <v>50</v>
      </c>
      <c r="B29" s="122" t="s">
        <v>102</v>
      </c>
      <c r="C29" s="123"/>
      <c r="D29" s="124"/>
      <c r="E29" s="14">
        <v>1790.98</v>
      </c>
      <c r="F29" s="35">
        <f t="shared" si="0"/>
        <v>35.819600000000001</v>
      </c>
    </row>
    <row r="30" spans="1:7" ht="18" customHeight="1" x14ac:dyDescent="0.35">
      <c r="A30" s="36" t="s">
        <v>52</v>
      </c>
      <c r="B30" s="122" t="s">
        <v>103</v>
      </c>
      <c r="C30" s="123"/>
      <c r="D30" s="124"/>
      <c r="E30" s="14">
        <v>3501.7000000000003</v>
      </c>
      <c r="F30" s="35">
        <f t="shared" si="0"/>
        <v>70.034000000000006</v>
      </c>
    </row>
    <row r="31" spans="1:7" ht="18" customHeight="1" x14ac:dyDescent="0.35">
      <c r="A31" s="36" t="s">
        <v>54</v>
      </c>
      <c r="B31" s="122" t="s">
        <v>104</v>
      </c>
      <c r="C31" s="123"/>
      <c r="D31" s="124"/>
      <c r="E31" s="14">
        <v>7.49</v>
      </c>
      <c r="F31" s="35">
        <f t="shared" si="0"/>
        <v>0.14980000000000002</v>
      </c>
    </row>
    <row r="32" spans="1:7" ht="18" customHeight="1" x14ac:dyDescent="0.35">
      <c r="A32" s="36" t="s">
        <v>56</v>
      </c>
      <c r="B32" s="122" t="s">
        <v>105</v>
      </c>
      <c r="C32" s="123"/>
      <c r="D32" s="124"/>
      <c r="E32" s="14">
        <v>2758.25</v>
      </c>
      <c r="F32" s="35">
        <f t="shared" si="0"/>
        <v>55.164999999999999</v>
      </c>
    </row>
    <row r="33" spans="1:9" ht="18" customHeight="1" x14ac:dyDescent="0.35">
      <c r="A33" s="36" t="s">
        <v>60</v>
      </c>
      <c r="B33" s="122" t="s">
        <v>106</v>
      </c>
      <c r="C33" s="123"/>
      <c r="D33" s="124"/>
      <c r="E33" s="14">
        <v>23.33</v>
      </c>
      <c r="F33" s="35">
        <f t="shared" ref="F33" si="3">E33*0.02</f>
        <v>0.46659999999999996</v>
      </c>
    </row>
    <row r="34" spans="1:9" ht="18" customHeight="1" x14ac:dyDescent="0.35">
      <c r="A34" s="36" t="s">
        <v>62</v>
      </c>
      <c r="B34" s="122" t="s">
        <v>107</v>
      </c>
      <c r="C34" s="123"/>
      <c r="D34" s="124"/>
      <c r="E34" s="14">
        <v>394.83</v>
      </c>
      <c r="F34" s="35">
        <f t="shared" si="0"/>
        <v>7.8966000000000003</v>
      </c>
    </row>
    <row r="35" spans="1:9" ht="18" customHeight="1" x14ac:dyDescent="0.35">
      <c r="A35" s="36" t="s">
        <v>64</v>
      </c>
      <c r="B35" s="122" t="s">
        <v>108</v>
      </c>
      <c r="C35" s="123"/>
      <c r="D35" s="124"/>
      <c r="E35" s="14">
        <v>3882.6099999999997</v>
      </c>
      <c r="F35" s="35">
        <f t="shared" si="0"/>
        <v>77.652199999999993</v>
      </c>
    </row>
    <row r="36" spans="1:9" ht="18" customHeight="1" x14ac:dyDescent="0.35">
      <c r="A36" s="36" t="s">
        <v>66</v>
      </c>
      <c r="B36" s="122" t="s">
        <v>142</v>
      </c>
      <c r="C36" s="123"/>
      <c r="D36" s="124"/>
      <c r="E36" s="14">
        <v>96.3</v>
      </c>
      <c r="F36" s="35">
        <f>E36*0.02</f>
        <v>1.9259999999999999</v>
      </c>
    </row>
    <row r="37" spans="1:9" ht="18" customHeight="1" x14ac:dyDescent="0.35">
      <c r="A37" s="36" t="s">
        <v>72</v>
      </c>
      <c r="B37" s="122" t="s">
        <v>109</v>
      </c>
      <c r="C37" s="123"/>
      <c r="D37" s="124"/>
      <c r="E37" s="14">
        <v>2082.12</v>
      </c>
      <c r="F37" s="35">
        <f t="shared" si="0"/>
        <v>41.642400000000002</v>
      </c>
    </row>
    <row r="38" spans="1:9" ht="18" customHeight="1" x14ac:dyDescent="0.35">
      <c r="A38" s="36" t="s">
        <v>74</v>
      </c>
      <c r="B38" s="122" t="s">
        <v>110</v>
      </c>
      <c r="C38" s="123"/>
      <c r="D38" s="124"/>
      <c r="E38" s="14">
        <v>4471.96</v>
      </c>
      <c r="F38" s="35">
        <f t="shared" si="0"/>
        <v>89.4392</v>
      </c>
    </row>
    <row r="39" spans="1:9" ht="18" customHeight="1" x14ac:dyDescent="0.35">
      <c r="A39" s="36" t="s">
        <v>76</v>
      </c>
      <c r="B39" s="122" t="s">
        <v>147</v>
      </c>
      <c r="C39" s="123"/>
      <c r="D39" s="124"/>
      <c r="E39" s="14">
        <v>325.27999999999997</v>
      </c>
      <c r="F39" s="35">
        <f>E39*0.02</f>
        <v>6.5055999999999994</v>
      </c>
    </row>
    <row r="40" spans="1:9" ht="18" customHeight="1" x14ac:dyDescent="0.35">
      <c r="A40" s="36" t="s">
        <v>78</v>
      </c>
      <c r="B40" s="122" t="s">
        <v>158</v>
      </c>
      <c r="C40" s="123"/>
      <c r="D40" s="124"/>
      <c r="E40" s="14">
        <v>172.26999999999998</v>
      </c>
      <c r="F40" s="35">
        <f>E40*0.02</f>
        <v>3.4453999999999998</v>
      </c>
    </row>
    <row r="41" spans="1:9" ht="18" customHeight="1" x14ac:dyDescent="0.35">
      <c r="A41" s="36" t="s">
        <v>175</v>
      </c>
      <c r="B41" s="99" t="s">
        <v>176</v>
      </c>
      <c r="C41" s="100"/>
      <c r="D41" s="101"/>
      <c r="E41" s="88">
        <v>22.47</v>
      </c>
      <c r="F41" s="35">
        <f t="shared" ref="F41:F42" si="4">E41*0.02</f>
        <v>0.44939999999999997</v>
      </c>
    </row>
    <row r="42" spans="1:9" ht="18" customHeight="1" x14ac:dyDescent="0.35">
      <c r="A42" s="36" t="s">
        <v>84</v>
      </c>
      <c r="B42" s="125" t="s">
        <v>135</v>
      </c>
      <c r="C42" s="126"/>
      <c r="D42" s="127"/>
      <c r="E42" s="88">
        <v>124.12</v>
      </c>
      <c r="F42" s="35">
        <f t="shared" si="4"/>
        <v>2.4824000000000002</v>
      </c>
    </row>
    <row r="43" spans="1:9" ht="18" customHeight="1" x14ac:dyDescent="0.35">
      <c r="A43" s="36" t="s">
        <v>132</v>
      </c>
      <c r="B43" s="122" t="s">
        <v>151</v>
      </c>
      <c r="C43" s="123"/>
      <c r="D43" s="124"/>
      <c r="E43" s="14">
        <v>119.84</v>
      </c>
      <c r="F43" s="35">
        <f>E43*0.02</f>
        <v>2.3968000000000003</v>
      </c>
    </row>
    <row r="44" spans="1:9" ht="18" customHeight="1" x14ac:dyDescent="0.35">
      <c r="A44" s="36" t="s">
        <v>137</v>
      </c>
      <c r="B44" s="122" t="s">
        <v>139</v>
      </c>
      <c r="C44" s="123"/>
      <c r="D44" s="124"/>
      <c r="E44" s="14">
        <v>32.1</v>
      </c>
      <c r="F44" s="35">
        <f t="shared" ref="F44" si="5">E44*0.02</f>
        <v>0.64200000000000002</v>
      </c>
    </row>
    <row r="45" spans="1:9" ht="18" customHeight="1" thickBot="1" x14ac:dyDescent="0.4">
      <c r="A45" s="36" t="s">
        <v>149</v>
      </c>
      <c r="B45" s="122" t="s">
        <v>150</v>
      </c>
      <c r="C45" s="123"/>
      <c r="D45" s="124"/>
      <c r="E45" s="14">
        <v>321</v>
      </c>
      <c r="F45" s="35">
        <f t="shared" ref="F45" si="6">E45*0.02</f>
        <v>6.42</v>
      </c>
    </row>
    <row r="46" spans="1:9" ht="25" customHeight="1" thickBot="1" x14ac:dyDescent="0.4">
      <c r="A46" s="37"/>
      <c r="B46" s="128" t="s">
        <v>180</v>
      </c>
      <c r="C46" s="129"/>
      <c r="D46" s="130"/>
      <c r="E46" s="93">
        <f>SUM(E17:E45)</f>
        <v>27119.769999999993</v>
      </c>
      <c r="F46" s="38">
        <f>SUM(F17:F45)</f>
        <v>542.39539999999988</v>
      </c>
      <c r="H46" s="62"/>
      <c r="I46" s="62"/>
    </row>
    <row r="47" spans="1:9" ht="20" customHeight="1" thickBot="1" x14ac:dyDescent="0.4">
      <c r="A47" s="37"/>
      <c r="B47" s="137" t="s">
        <v>178</v>
      </c>
      <c r="C47" s="138"/>
      <c r="D47" s="139"/>
      <c r="E47" s="120">
        <f>E46-F46</f>
        <v>26577.374599999992</v>
      </c>
      <c r="F47" s="121"/>
    </row>
    <row r="48" spans="1:9" x14ac:dyDescent="0.35">
      <c r="E48" s="18"/>
    </row>
    <row r="49" spans="5:6" x14ac:dyDescent="0.35">
      <c r="E49" s="18"/>
      <c r="F49" s="28" t="s">
        <v>26</v>
      </c>
    </row>
    <row r="50" spans="5:6" x14ac:dyDescent="0.35">
      <c r="E50" s="24"/>
    </row>
  </sheetData>
  <mergeCells count="38">
    <mergeCell ref="B26:D26"/>
    <mergeCell ref="A1:G8"/>
    <mergeCell ref="B47:D47"/>
    <mergeCell ref="B31:D31"/>
    <mergeCell ref="B32:D32"/>
    <mergeCell ref="B38:D38"/>
    <mergeCell ref="B39:D39"/>
    <mergeCell ref="B40:D40"/>
    <mergeCell ref="B36:D36"/>
    <mergeCell ref="B37:D37"/>
    <mergeCell ref="B43:D43"/>
    <mergeCell ref="A10:D10"/>
    <mergeCell ref="B17:D17"/>
    <mergeCell ref="B18:D18"/>
    <mergeCell ref="B19:D19"/>
    <mergeCell ref="B21:D21"/>
    <mergeCell ref="B20:D20"/>
    <mergeCell ref="G10:G12"/>
    <mergeCell ref="A11:D11"/>
    <mergeCell ref="A12:D12"/>
    <mergeCell ref="A14:D14"/>
    <mergeCell ref="B16:D16"/>
    <mergeCell ref="E47:F47"/>
    <mergeCell ref="B22:D22"/>
    <mergeCell ref="B23:D23"/>
    <mergeCell ref="B24:D24"/>
    <mergeCell ref="B25:D25"/>
    <mergeCell ref="B28:D28"/>
    <mergeCell ref="B29:D29"/>
    <mergeCell ref="B30:D30"/>
    <mergeCell ref="B33:D33"/>
    <mergeCell ref="B34:D34"/>
    <mergeCell ref="B35:D35"/>
    <mergeCell ref="B42:D42"/>
    <mergeCell ref="B44:D44"/>
    <mergeCell ref="B45:D45"/>
    <mergeCell ref="B46:D46"/>
    <mergeCell ref="B27:D27"/>
  </mergeCells>
  <pageMargins left="0.70866141732283505" right="0.70866141732283505" top="0.74803149606299202" bottom="0.74803149606299202" header="0.31496062992126" footer="0.31496062992126"/>
  <pageSetup paperSize="9" scale="84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4E347-6589-4757-A68E-638A0A2F8D4B}">
  <sheetPr codeName="Sheet29">
    <pageSetUpPr fitToPage="1"/>
  </sheetPr>
  <dimension ref="A1:M38"/>
  <sheetViews>
    <sheetView tabSelected="1" topLeftCell="A16" workbookViewId="0">
      <selection activeCell="H29" sqref="H29"/>
    </sheetView>
  </sheetViews>
  <sheetFormatPr defaultRowHeight="14.5" x14ac:dyDescent="0.35"/>
  <cols>
    <col min="1" max="1" width="11.1796875" customWidth="1"/>
    <col min="10" max="10" width="14.453125" customWidth="1"/>
  </cols>
  <sheetData>
    <row r="1" spans="1:10" ht="14.5" customHeight="1" x14ac:dyDescent="0.35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4.5" customHeight="1" x14ac:dyDescent="0.3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4.5" customHeight="1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 ht="14.5" customHeight="1" x14ac:dyDescent="0.35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 ht="14.5" customHeight="1" x14ac:dyDescent="0.35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 ht="14.5" customHeight="1" x14ac:dyDescent="0.35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4.5" customHeight="1" x14ac:dyDescent="0.35">
      <c r="A7" s="119"/>
      <c r="B7" s="119"/>
      <c r="C7" s="119"/>
      <c r="D7" s="119"/>
      <c r="E7" s="119"/>
      <c r="F7" s="119"/>
      <c r="G7" s="119"/>
      <c r="H7" s="119"/>
      <c r="I7" s="119"/>
      <c r="J7" s="119"/>
    </row>
    <row r="8" spans="1:10" ht="15" customHeight="1" thickBot="1" x14ac:dyDescent="0.4">
      <c r="A8" s="153"/>
      <c r="B8" s="153"/>
      <c r="C8" s="153"/>
      <c r="D8" s="153"/>
      <c r="E8" s="153"/>
      <c r="F8" s="153"/>
      <c r="G8" s="153"/>
      <c r="H8" s="153"/>
      <c r="I8" s="153"/>
      <c r="J8" s="153"/>
    </row>
    <row r="10" spans="1:10" ht="15" thickBot="1" x14ac:dyDescent="0.4"/>
    <row r="11" spans="1:10" ht="31.5" thickBot="1" x14ac:dyDescent="0.75">
      <c r="A11" s="148" t="s">
        <v>111</v>
      </c>
      <c r="B11" s="149"/>
      <c r="C11" s="149"/>
      <c r="D11" s="149"/>
      <c r="E11" s="149"/>
      <c r="F11" s="149"/>
      <c r="G11" s="149"/>
      <c r="H11" s="149"/>
      <c r="I11" s="149"/>
      <c r="J11" s="150"/>
    </row>
    <row r="12" spans="1:10" ht="14" customHeight="1" x14ac:dyDescent="0.35">
      <c r="A12" s="39"/>
      <c r="J12" s="40"/>
    </row>
    <row r="13" spans="1:10" ht="23.5" x14ac:dyDescent="0.55000000000000004">
      <c r="A13" s="41" t="s">
        <v>112</v>
      </c>
      <c r="B13" s="151" t="s">
        <v>43</v>
      </c>
      <c r="C13" s="151"/>
      <c r="D13" s="151"/>
      <c r="E13" s="151"/>
      <c r="F13" s="151"/>
      <c r="G13" s="42"/>
      <c r="J13" s="43"/>
    </row>
    <row r="14" spans="1:10" ht="24" thickBot="1" x14ac:dyDescent="0.6">
      <c r="A14" s="44"/>
      <c r="B14" s="151" t="s">
        <v>167</v>
      </c>
      <c r="C14" s="151"/>
      <c r="D14" s="151"/>
      <c r="E14" s="151"/>
      <c r="F14" s="151"/>
      <c r="G14" s="42"/>
      <c r="H14" s="152" t="s">
        <v>113</v>
      </c>
      <c r="I14" s="152"/>
      <c r="J14" s="45" t="s">
        <v>183</v>
      </c>
    </row>
    <row r="15" spans="1:10" ht="24" thickBot="1" x14ac:dyDescent="0.6">
      <c r="A15" s="44"/>
      <c r="B15" s="151" t="s">
        <v>168</v>
      </c>
      <c r="C15" s="151"/>
      <c r="D15" s="151"/>
      <c r="E15" s="151"/>
      <c r="F15" s="151"/>
      <c r="G15" s="42"/>
      <c r="H15" s="152" t="s">
        <v>114</v>
      </c>
      <c r="I15" s="152"/>
      <c r="J15" s="46">
        <v>44712</v>
      </c>
    </row>
    <row r="16" spans="1:10" ht="20" customHeight="1" x14ac:dyDescent="0.35">
      <c r="A16" s="39"/>
      <c r="H16" s="147"/>
      <c r="I16" s="147"/>
      <c r="J16" s="68"/>
    </row>
    <row r="17" spans="1:13" ht="16" thickBot="1" x14ac:dyDescent="0.4">
      <c r="A17" s="47"/>
      <c r="B17" s="48"/>
      <c r="C17" s="48"/>
      <c r="D17" s="48"/>
      <c r="E17" s="48"/>
      <c r="F17" s="48"/>
      <c r="G17" s="48"/>
      <c r="H17" s="48"/>
      <c r="I17" s="48"/>
      <c r="J17" s="49"/>
    </row>
    <row r="18" spans="1:13" ht="16" thickBot="1" x14ac:dyDescent="0.4">
      <c r="A18" s="50" t="s">
        <v>115</v>
      </c>
      <c r="B18" s="154" t="s">
        <v>116</v>
      </c>
      <c r="C18" s="154"/>
      <c r="D18" s="154"/>
      <c r="E18" s="154"/>
      <c r="F18" s="154"/>
      <c r="G18" s="154"/>
      <c r="H18" s="154"/>
      <c r="I18" s="51"/>
      <c r="J18" s="52" t="s">
        <v>117</v>
      </c>
    </row>
    <row r="19" spans="1:13" ht="15.5" x14ac:dyDescent="0.35">
      <c r="A19" s="53"/>
      <c r="I19" s="54"/>
      <c r="J19" s="43"/>
    </row>
    <row r="20" spans="1:13" ht="18.5" x14ac:dyDescent="0.45">
      <c r="A20" s="53">
        <v>1</v>
      </c>
      <c r="B20" s="146" t="s">
        <v>179</v>
      </c>
      <c r="C20" s="146"/>
      <c r="D20" s="146"/>
      <c r="E20" s="146"/>
      <c r="F20" s="146"/>
      <c r="G20" s="146"/>
      <c r="H20" s="146"/>
      <c r="I20" s="55"/>
      <c r="J20" s="56">
        <f>J30</f>
        <v>506.9115887850466</v>
      </c>
      <c r="L20" s="24"/>
      <c r="M20" s="24"/>
    </row>
    <row r="21" spans="1:13" ht="18.5" x14ac:dyDescent="0.45">
      <c r="A21" s="57"/>
      <c r="B21" s="146"/>
      <c r="C21" s="146"/>
      <c r="D21" s="146"/>
      <c r="E21" s="146"/>
      <c r="F21" s="146"/>
      <c r="G21" s="146"/>
      <c r="H21" s="146"/>
      <c r="I21" s="58"/>
      <c r="J21" s="43"/>
    </row>
    <row r="22" spans="1:13" ht="18.5" x14ac:dyDescent="0.45">
      <c r="A22" s="57"/>
      <c r="B22" s="146"/>
      <c r="C22" s="146"/>
      <c r="D22" s="146"/>
      <c r="E22" s="146"/>
      <c r="F22" s="146"/>
      <c r="G22" s="146"/>
      <c r="H22" s="146"/>
      <c r="I22" s="58"/>
      <c r="J22" s="43"/>
    </row>
    <row r="23" spans="1:13" ht="20" customHeight="1" x14ac:dyDescent="0.35">
      <c r="A23" s="57"/>
      <c r="I23" s="58"/>
      <c r="J23" s="40"/>
    </row>
    <row r="24" spans="1:13" ht="20" customHeight="1" x14ac:dyDescent="0.35">
      <c r="A24" s="57"/>
      <c r="I24" s="58"/>
      <c r="J24" s="40"/>
    </row>
    <row r="25" spans="1:13" ht="20" customHeight="1" x14ac:dyDescent="0.35">
      <c r="A25" s="57"/>
      <c r="I25" s="58"/>
      <c r="J25" s="40"/>
    </row>
    <row r="26" spans="1:13" ht="20" customHeight="1" x14ac:dyDescent="0.35">
      <c r="A26" s="57"/>
      <c r="I26" s="58"/>
      <c r="J26" s="40"/>
    </row>
    <row r="27" spans="1:13" ht="20" customHeight="1" x14ac:dyDescent="0.35">
      <c r="A27" s="57"/>
      <c r="I27" s="58"/>
      <c r="J27" s="40"/>
    </row>
    <row r="28" spans="1:13" ht="20" customHeight="1" x14ac:dyDescent="0.35">
      <c r="A28" s="57"/>
      <c r="I28" s="58"/>
      <c r="J28" s="40"/>
    </row>
    <row r="29" spans="1:13" ht="15" thickBot="1" x14ac:dyDescent="0.4">
      <c r="A29" s="59"/>
      <c r="B29" s="48"/>
      <c r="C29" s="48"/>
      <c r="D29" s="48"/>
      <c r="E29" s="48"/>
      <c r="I29" s="60"/>
      <c r="J29" s="40"/>
    </row>
    <row r="30" spans="1:13" ht="20" customHeight="1" x14ac:dyDescent="0.35">
      <c r="A30" s="39"/>
      <c r="F30" s="155" t="s">
        <v>118</v>
      </c>
      <c r="G30" s="156"/>
      <c r="H30" s="156"/>
      <c r="I30" s="157"/>
      <c r="J30" s="61">
        <f>J32/107*100</f>
        <v>506.9115887850466</v>
      </c>
      <c r="K30" s="62"/>
      <c r="L30" s="24"/>
    </row>
    <row r="31" spans="1:13" ht="20" customHeight="1" x14ac:dyDescent="0.35">
      <c r="A31" s="39"/>
      <c r="F31" s="158" t="s">
        <v>119</v>
      </c>
      <c r="G31" s="159"/>
      <c r="H31" s="160"/>
      <c r="I31" s="63">
        <v>7.0000000000000007E-2</v>
      </c>
      <c r="J31" s="64">
        <f>J32/107*7</f>
        <v>35.483811214953263</v>
      </c>
      <c r="L31" s="62"/>
    </row>
    <row r="32" spans="1:13" ht="15" thickBot="1" x14ac:dyDescent="0.4">
      <c r="A32" s="39"/>
      <c r="F32" s="143" t="s">
        <v>120</v>
      </c>
      <c r="G32" s="144"/>
      <c r="H32" s="144"/>
      <c r="I32" s="145"/>
      <c r="J32" s="65">
        <f>Summary!F46</f>
        <v>542.39539999999988</v>
      </c>
      <c r="L32" s="62"/>
    </row>
    <row r="33" spans="1:10" x14ac:dyDescent="0.35">
      <c r="A33" s="39"/>
      <c r="J33" s="40"/>
    </row>
    <row r="34" spans="1:10" x14ac:dyDescent="0.35">
      <c r="A34" s="39"/>
      <c r="J34" s="40"/>
    </row>
    <row r="35" spans="1:10" x14ac:dyDescent="0.35">
      <c r="A35" s="39"/>
      <c r="J35" s="40"/>
    </row>
    <row r="36" spans="1:10" x14ac:dyDescent="0.35">
      <c r="A36" s="39"/>
      <c r="J36" s="40"/>
    </row>
    <row r="37" spans="1:10" x14ac:dyDescent="0.35">
      <c r="A37" s="39"/>
      <c r="J37" s="40"/>
    </row>
    <row r="38" spans="1:10" ht="15" thickBot="1" x14ac:dyDescent="0.4">
      <c r="A38" s="47"/>
      <c r="B38" s="48"/>
      <c r="C38" s="48"/>
      <c r="D38" s="48"/>
      <c r="E38" s="48"/>
      <c r="F38" s="48"/>
      <c r="G38" s="48"/>
      <c r="H38" s="48"/>
      <c r="I38" s="48"/>
      <c r="J38" s="66"/>
    </row>
  </sheetData>
  <mergeCells count="15">
    <mergeCell ref="A1:J8"/>
    <mergeCell ref="B18:H18"/>
    <mergeCell ref="B20:H20"/>
    <mergeCell ref="F30:I30"/>
    <mergeCell ref="F31:H31"/>
    <mergeCell ref="F32:I32"/>
    <mergeCell ref="B21:H21"/>
    <mergeCell ref="B22:H22"/>
    <mergeCell ref="H16:I16"/>
    <mergeCell ref="A11:J11"/>
    <mergeCell ref="B13:F13"/>
    <mergeCell ref="B14:F14"/>
    <mergeCell ref="H14:I14"/>
    <mergeCell ref="B15:F15"/>
    <mergeCell ref="H15:I15"/>
  </mergeCells>
  <pageMargins left="0.70866141732283505" right="0.70866141732283505" top="0.74803149606299202" bottom="0.74803149606299202" header="0.31496062992126" footer="0.31496062992126"/>
  <pageSetup paperSize="9" scale="93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BB71-925F-4356-B507-AEE9432295C1}">
  <sheetPr codeName="Sheet4">
    <tabColor rgb="FFFF0000"/>
  </sheetPr>
  <dimension ref="A1:L43"/>
  <sheetViews>
    <sheetView topLeftCell="A16" workbookViewId="0">
      <selection activeCell="A19" sqref="A19:D26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155</v>
      </c>
      <c r="C12" s="106"/>
      <c r="D12" s="4"/>
      <c r="E12" s="5"/>
      <c r="F12" s="6"/>
      <c r="H12" s="107" t="str">
        <f>VLOOKUP(A13,'[2]Customer List'!$A$4:$N$451,2,0)</f>
        <v>IR, Singapore Pool stall                            2 Bayfront Avenue. #01-01  Singapore 018972</v>
      </c>
      <c r="I12" s="107"/>
      <c r="J12" s="107"/>
      <c r="K12" s="107"/>
      <c r="L12" s="107"/>
    </row>
    <row r="13" spans="1:12" ht="14.5" customHeight="1" x14ac:dyDescent="0.35">
      <c r="A13" s="3" t="s">
        <v>19</v>
      </c>
      <c r="B13" s="108" t="s">
        <v>156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20</v>
      </c>
      <c r="C15" s="111"/>
      <c r="D15" s="4"/>
      <c r="E15" s="5"/>
      <c r="F15" s="7" t="s">
        <v>165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/>
      <c r="B19" s="20"/>
      <c r="C19" s="13"/>
      <c r="D19" s="14"/>
      <c r="E19" s="15"/>
      <c r="F19" s="15">
        <f>ROUND(C19-D19-E19,2)</f>
        <v>0</v>
      </c>
    </row>
    <row r="20" spans="1:6" ht="20" customHeight="1" x14ac:dyDescent="0.35">
      <c r="A20" s="11"/>
      <c r="B20" s="20"/>
      <c r="C20" s="14"/>
      <c r="D20" s="14"/>
      <c r="E20" s="15"/>
      <c r="F20" s="15">
        <f>F19+C20</f>
        <v>0</v>
      </c>
    </row>
    <row r="21" spans="1:6" ht="20" customHeight="1" x14ac:dyDescent="0.35">
      <c r="A21" s="11"/>
      <c r="B21" s="20"/>
      <c r="C21" s="14"/>
      <c r="D21" s="14"/>
      <c r="E21" s="15"/>
      <c r="F21" s="15">
        <f t="shared" ref="F21:F22" si="0">F20+C21</f>
        <v>0</v>
      </c>
    </row>
    <row r="22" spans="1:6" ht="20" customHeight="1" x14ac:dyDescent="0.35">
      <c r="A22" s="11"/>
      <c r="B22" s="20"/>
      <c r="C22" s="14"/>
      <c r="D22" s="14"/>
      <c r="E22" s="15"/>
      <c r="F22" s="15">
        <f t="shared" si="0"/>
        <v>0</v>
      </c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1263-EDEF-40D3-81DE-C843BB4501BF}">
  <sheetPr codeName="Sheet9">
    <tabColor rgb="FFFF0000"/>
    <pageSetUpPr fitToPage="1"/>
  </sheetPr>
  <dimension ref="A1:L43"/>
  <sheetViews>
    <sheetView topLeftCell="A10" workbookViewId="0">
      <selection activeCell="D23" sqref="D23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Ngee Ann                                   535 Clementi Road Block 51, Level 2 Ngee Ann Polythenic NIC Singapore 599489                    (Fruit)</v>
      </c>
      <c r="I12" s="107"/>
      <c r="J12" s="107"/>
      <c r="K12" s="107"/>
      <c r="L12" s="107"/>
    </row>
    <row r="13" spans="1:12" ht="14.5" customHeight="1" x14ac:dyDescent="0.35">
      <c r="A13" s="3" t="s">
        <v>37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38</v>
      </c>
      <c r="C15" s="111"/>
      <c r="D15" s="4"/>
      <c r="E15" s="5"/>
      <c r="F15" s="84" t="s">
        <v>166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/>
      <c r="B19" s="20"/>
      <c r="C19" s="15"/>
      <c r="D19" s="15"/>
      <c r="E19" s="15"/>
      <c r="F19" s="15">
        <f>ROUND(C19-D19-E19,2)</f>
        <v>0</v>
      </c>
    </row>
    <row r="20" spans="1:6" ht="20" customHeight="1" x14ac:dyDescent="0.35">
      <c r="A20" s="16"/>
      <c r="B20" s="20"/>
      <c r="C20" s="15"/>
      <c r="D20" s="15"/>
      <c r="E20" s="15"/>
      <c r="F20" s="15">
        <f>ROUND(F19+C20-D20-E20,2)</f>
        <v>0</v>
      </c>
    </row>
    <row r="21" spans="1:6" ht="20" customHeight="1" x14ac:dyDescent="0.35">
      <c r="A21" s="16"/>
      <c r="B21" s="19"/>
      <c r="C21" s="15"/>
      <c r="D21" s="15"/>
      <c r="E21" s="15"/>
      <c r="F21" s="15">
        <f>ROUND(F20+C21-D21-E21,2)</f>
        <v>0</v>
      </c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8478-7284-4DAE-A038-5C1ACCE4C2A8}">
  <sheetPr codeName="Sheet32">
    <tabColor rgb="FFFF0000"/>
    <pageSetUpPr fitToPage="1"/>
  </sheetPr>
  <dimension ref="A1:L43"/>
  <sheetViews>
    <sheetView topLeftCell="A7" workbookViewId="0">
      <selection activeCell="B23" sqref="B23"/>
    </sheetView>
  </sheetViews>
  <sheetFormatPr defaultRowHeight="14.5" x14ac:dyDescent="0.35"/>
  <cols>
    <col min="1" max="1" width="13.26953125" style="3" customWidth="1"/>
    <col min="2" max="6" width="16.6328125" customWidth="1"/>
    <col min="8" max="14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Koufu - Ngee Ann                                    535 Clementi Road Block 51, Level 2 Ngee Ann Polythenic NIC Singapore 599489                     (Dim Sum)</v>
      </c>
      <c r="I12" s="107"/>
      <c r="J12" s="107"/>
      <c r="K12" s="107"/>
      <c r="L12" s="107"/>
    </row>
    <row r="13" spans="1:12" ht="14.5" customHeight="1" x14ac:dyDescent="0.35">
      <c r="A13" s="3" t="s">
        <v>39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40</v>
      </c>
      <c r="C15" s="111"/>
      <c r="D15" s="4"/>
      <c r="E15" s="5"/>
      <c r="F15" s="7" t="s">
        <v>166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/>
      <c r="B19" s="20"/>
      <c r="C19" s="14"/>
      <c r="D19" s="15"/>
      <c r="E19" s="15"/>
      <c r="F19" s="15">
        <f>ROUND(C19-D19-E19,2)</f>
        <v>0</v>
      </c>
    </row>
    <row r="20" spans="1:6" ht="20" customHeight="1" x14ac:dyDescent="0.35">
      <c r="A20" s="11"/>
      <c r="B20" s="20"/>
      <c r="C20" s="14"/>
      <c r="D20" s="14"/>
      <c r="E20" s="15"/>
      <c r="F20" s="15">
        <f>F19+C20-D20-E20</f>
        <v>0</v>
      </c>
    </row>
    <row r="21" spans="1:6" ht="20" customHeight="1" x14ac:dyDescent="0.35">
      <c r="A21" s="11"/>
      <c r="B21" s="20"/>
      <c r="C21" s="14"/>
      <c r="D21" s="14"/>
      <c r="E21" s="15"/>
      <c r="F21" s="15">
        <f>F20+C21-D21-E21</f>
        <v>0</v>
      </c>
    </row>
    <row r="22" spans="1:6" ht="20" customHeight="1" x14ac:dyDescent="0.35">
      <c r="A22" s="11"/>
      <c r="B22" s="20"/>
      <c r="C22" s="14"/>
      <c r="D22" s="14"/>
      <c r="E22" s="15"/>
      <c r="F22" s="15"/>
    </row>
    <row r="23" spans="1:6" ht="20" customHeight="1" x14ac:dyDescent="0.35">
      <c r="A23" s="11"/>
      <c r="B23" s="20"/>
      <c r="C23" s="14"/>
      <c r="D23" s="14"/>
      <c r="E23" s="15"/>
      <c r="F23" s="15"/>
    </row>
    <row r="24" spans="1:6" ht="20" customHeight="1" x14ac:dyDescent="0.35">
      <c r="A24" s="11"/>
      <c r="B24" s="20"/>
      <c r="C24" s="14"/>
      <c r="D24" s="14"/>
      <c r="E24" s="15"/>
      <c r="F24" s="15"/>
    </row>
    <row r="25" spans="1:6" ht="20" customHeight="1" x14ac:dyDescent="0.35">
      <c r="A25" s="11"/>
      <c r="B25" s="20"/>
      <c r="C25" s="14"/>
      <c r="D25" s="14"/>
      <c r="E25" s="15"/>
      <c r="F25" s="15"/>
    </row>
    <row r="26" spans="1:6" ht="20" customHeight="1" x14ac:dyDescent="0.35">
      <c r="A26" s="11"/>
      <c r="B26" s="20"/>
      <c r="C26" s="14"/>
      <c r="D26" s="14"/>
      <c r="E26" s="15"/>
      <c r="F26" s="15"/>
    </row>
    <row r="27" spans="1:6" ht="20" customHeight="1" x14ac:dyDescent="0.35">
      <c r="A27" s="11"/>
      <c r="B27" s="20"/>
      <c r="C27" s="14"/>
      <c r="D27" s="14"/>
      <c r="E27" s="15"/>
      <c r="F27" s="15"/>
    </row>
    <row r="28" spans="1:6" ht="20" customHeight="1" x14ac:dyDescent="0.35">
      <c r="A28" s="11"/>
      <c r="B28" s="20"/>
      <c r="C28" s="14"/>
      <c r="D28" s="14"/>
      <c r="E28" s="15"/>
      <c r="F28" s="15"/>
    </row>
    <row r="29" spans="1:6" x14ac:dyDescent="0.35">
      <c r="A29" s="21"/>
      <c r="B29" s="25"/>
      <c r="C29" s="23"/>
      <c r="D29" s="23"/>
      <c r="E29" s="18"/>
      <c r="F29" s="18"/>
    </row>
    <row r="30" spans="1:6" x14ac:dyDescent="0.35">
      <c r="A30" s="21"/>
      <c r="B30" s="25"/>
      <c r="C30" s="23"/>
      <c r="D30" s="23"/>
      <c r="E30" s="18"/>
      <c r="F30" s="18"/>
    </row>
    <row r="31" spans="1:6" x14ac:dyDescent="0.35">
      <c r="A31" s="21"/>
      <c r="B31" s="25"/>
      <c r="C31" s="23"/>
      <c r="D31" s="23"/>
      <c r="E31" s="18"/>
      <c r="F31" s="18"/>
    </row>
    <row r="32" spans="1:6" x14ac:dyDescent="0.35">
      <c r="A32" s="21"/>
      <c r="B32" s="25"/>
      <c r="C32" s="23"/>
      <c r="D32" s="23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59055118110236227" bottom="0.74803149606299213" header="0.31496062992125984" footer="0.31496062992125984"/>
  <pageSetup paperSize="9" scale="82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912F-B07F-454C-8231-A11A224FDF8A}">
  <sheetPr codeName="Sheet34">
    <tabColor rgb="FFFF0000"/>
  </sheetPr>
  <dimension ref="A1:L35"/>
  <sheetViews>
    <sheetView workbookViewId="0">
      <selection activeCell="A10" sqref="A10:C11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Sengkang General Community Hospital. 1 Anchorvale Street #01-21 S'pore 544835                                                                    (Dessert)</v>
      </c>
      <c r="I3" s="107"/>
      <c r="J3" s="107"/>
      <c r="K3" s="107"/>
      <c r="L3" s="107"/>
    </row>
    <row r="4" spans="1:12" x14ac:dyDescent="0.35">
      <c r="A4" s="3" t="s">
        <v>70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71</v>
      </c>
      <c r="C6" s="111"/>
      <c r="D6" s="4"/>
      <c r="E6" s="5"/>
      <c r="F6" s="7" t="s">
        <v>163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C10-D10-E10</f>
        <v>0</v>
      </c>
    </row>
    <row r="11" spans="1:12" ht="20" customHeight="1" x14ac:dyDescent="0.35">
      <c r="A11" s="16"/>
      <c r="B11" s="27"/>
      <c r="C11" s="15"/>
      <c r="D11" s="15"/>
      <c r="E11" s="15"/>
      <c r="F11" s="15">
        <f>F10+C11</f>
        <v>0</v>
      </c>
    </row>
    <row r="12" spans="1:12" ht="20" customHeight="1" x14ac:dyDescent="0.35">
      <c r="A12" s="16"/>
      <c r="B12" s="19"/>
      <c r="C12" s="15"/>
      <c r="D12" s="15"/>
      <c r="E12" s="15"/>
      <c r="F12" s="15">
        <f t="shared" ref="F12:F14" si="0">F11+C12</f>
        <v>0</v>
      </c>
    </row>
    <row r="13" spans="1:12" ht="20" customHeight="1" x14ac:dyDescent="0.35">
      <c r="A13" s="16"/>
      <c r="B13" s="19"/>
      <c r="C13" s="15"/>
      <c r="D13" s="15"/>
      <c r="E13" s="15"/>
      <c r="F13" s="15">
        <f t="shared" si="0"/>
        <v>0</v>
      </c>
    </row>
    <row r="14" spans="1:12" ht="20" customHeight="1" x14ac:dyDescent="0.35">
      <c r="A14" s="16"/>
      <c r="B14" s="19"/>
      <c r="C14" s="15"/>
      <c r="D14" s="15"/>
      <c r="E14" s="15"/>
      <c r="F14" s="15">
        <f t="shared" si="0"/>
        <v>0</v>
      </c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F2601-E401-411F-B86D-86D276B4AA44}">
  <sheetPr codeName="Sheet47">
    <tabColor rgb="FFFF0000"/>
  </sheetPr>
  <dimension ref="A1:L35"/>
  <sheetViews>
    <sheetView workbookViewId="0">
      <selection activeCell="A10" sqref="A10:D11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e">
        <f>VLOOKUP(A4,'[2]Customer List'!$A$4:$N$451,2,0)</f>
        <v>#N/A</v>
      </c>
      <c r="I3" s="107"/>
      <c r="J3" s="107"/>
      <c r="K3" s="107"/>
      <c r="L3" s="107"/>
    </row>
    <row r="4" spans="1:12" x14ac:dyDescent="0.35">
      <c r="A4" s="3" t="s">
        <v>140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141</v>
      </c>
      <c r="C6" s="111"/>
      <c r="D6" s="4"/>
      <c r="E6" s="5"/>
      <c r="F6" s="7" t="s">
        <v>163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3"/>
      <c r="I7" s="83"/>
      <c r="J7" s="83"/>
      <c r="K7" s="83"/>
      <c r="L7" s="83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ROUND(C10-D10-E10,2)</f>
        <v>0</v>
      </c>
    </row>
    <row r="11" spans="1:12" ht="20" customHeight="1" x14ac:dyDescent="0.35">
      <c r="A11" s="16"/>
      <c r="B11" s="20"/>
      <c r="C11" s="15"/>
      <c r="D11" s="15"/>
      <c r="E11" s="15"/>
      <c r="F11" s="15">
        <f>F10+C11-D11-E11</f>
        <v>0</v>
      </c>
    </row>
    <row r="12" spans="1:12" ht="20" customHeight="1" x14ac:dyDescent="0.35">
      <c r="A12" s="16"/>
      <c r="B12" s="19"/>
      <c r="C12" s="15"/>
      <c r="D12" s="15"/>
      <c r="E12" s="15"/>
      <c r="F12" s="15">
        <f>F11+C12-D12-E12</f>
        <v>0</v>
      </c>
    </row>
    <row r="13" spans="1:12" ht="20" customHeight="1" x14ac:dyDescent="0.35">
      <c r="A13" s="16"/>
      <c r="B13" s="19"/>
      <c r="C13" s="15"/>
      <c r="D13" s="15"/>
      <c r="E13" s="15"/>
      <c r="F13" s="15">
        <f>F12+C13-D13-E13</f>
        <v>0</v>
      </c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D928-1B60-43E3-8099-57D67FD5B9C6}">
  <sheetPr codeName="Sheet37">
    <tabColor rgb="FFFF0000"/>
    <pageSetUpPr fitToPage="1"/>
  </sheetPr>
  <dimension ref="A1:L44"/>
  <sheetViews>
    <sheetView topLeftCell="A12" workbookViewId="0">
      <selection activeCell="A19" sqref="A19:E23"/>
    </sheetView>
  </sheetViews>
  <sheetFormatPr defaultRowHeight="14.5" x14ac:dyDescent="0.35"/>
  <cols>
    <col min="1" max="1" width="13.26953125" style="3" customWidth="1"/>
    <col min="2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155</v>
      </c>
      <c r="C12" s="106"/>
      <c r="D12" s="4"/>
      <c r="E12" s="5"/>
      <c r="F12" s="6"/>
      <c r="H12" s="107" t="str">
        <f>VLOOKUP(A13,'[1]Customer List'!$A$4:$N$451,2,0)</f>
        <v xml:space="preserve">Koufu - WoodGrove                                30, Woodlands Ave 1 #01-11 Singapore 739065     (Drink)                               </v>
      </c>
      <c r="I12" s="107"/>
      <c r="J12" s="107"/>
      <c r="K12" s="107"/>
      <c r="L12" s="107"/>
    </row>
    <row r="13" spans="1:12" ht="14.5" customHeight="1" x14ac:dyDescent="0.35">
      <c r="A13" s="3" t="s">
        <v>128</v>
      </c>
      <c r="B13" s="108" t="s">
        <v>156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129</v>
      </c>
      <c r="C15" s="111"/>
      <c r="D15" s="4"/>
      <c r="E15" s="5"/>
      <c r="F15" s="7" t="s">
        <v>160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69"/>
      <c r="I16" s="69"/>
      <c r="J16" s="69"/>
      <c r="K16" s="69"/>
      <c r="L16" s="69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/>
      <c r="B19" s="20"/>
      <c r="C19" s="15"/>
      <c r="D19" s="15"/>
      <c r="E19" s="15"/>
      <c r="F19" s="15">
        <f>ROUND(C19-D19-E19,2)</f>
        <v>0</v>
      </c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59055118110236227" bottom="0.74803149606299213" header="0.31496062992125984" footer="0.31496062992125984"/>
  <pageSetup paperSize="9" scale="84" orientation="portrait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5BBED-DB1C-48D9-AA71-4538598C5C3B}">
  <sheetPr codeName="Sheet43">
    <tabColor rgb="FFFF0000"/>
    <pageSetUpPr fitToPage="1"/>
  </sheetPr>
  <dimension ref="A1:L44"/>
  <sheetViews>
    <sheetView topLeftCell="A8" workbookViewId="0">
      <selection activeCell="A19" sqref="A19:D20"/>
    </sheetView>
  </sheetViews>
  <sheetFormatPr defaultRowHeight="14.5" x14ac:dyDescent="0.35"/>
  <cols>
    <col min="1" max="1" width="13.26953125" style="3" customWidth="1"/>
    <col min="2" max="6" width="16.6328125" customWidth="1"/>
    <col min="8" max="13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155</v>
      </c>
      <c r="C12" s="106"/>
      <c r="D12" s="4"/>
      <c r="E12" s="5"/>
      <c r="F12" s="6"/>
      <c r="H12" s="107" t="str">
        <f>VLOOKUP(A13,'[1]Customer List'!$A$4:$N$451,2,0)</f>
        <v xml:space="preserve">Koufu - WoodGrove                                30, Woodlands Ave 1 #01-11 Singapore 739065     (Dim Sum)                               </v>
      </c>
      <c r="I12" s="107"/>
      <c r="J12" s="107"/>
      <c r="K12" s="107"/>
      <c r="L12" s="107"/>
    </row>
    <row r="13" spans="1:12" ht="14.5" customHeight="1" x14ac:dyDescent="0.35">
      <c r="A13" s="3" t="s">
        <v>124</v>
      </c>
      <c r="B13" s="108" t="s">
        <v>156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125</v>
      </c>
      <c r="C15" s="111"/>
      <c r="D15" s="4"/>
      <c r="E15" s="5"/>
      <c r="F15" s="7" t="s">
        <v>148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/>
      <c r="B19" s="20"/>
      <c r="C19" s="15"/>
      <c r="D19" s="15"/>
      <c r="E19" s="15"/>
      <c r="F19" s="15">
        <f>ROUND(C19-D19-E19,2)</f>
        <v>0</v>
      </c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59055118110236227" bottom="0.74803149606299213" header="0.31496062992125984" footer="0.31496062992125984"/>
  <pageSetup paperSize="9" scale="84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F6372-0FBA-4001-8079-29D9A2DA87AB}">
  <sheetPr codeName="Sheet3">
    <tabColor rgb="FFFFFF00"/>
    <pageSetUpPr fitToPage="1"/>
  </sheetPr>
  <dimension ref="A1:L44"/>
  <sheetViews>
    <sheetView topLeftCell="A13" workbookViewId="0">
      <selection activeCell="F25" sqref="F25"/>
    </sheetView>
  </sheetViews>
  <sheetFormatPr defaultRowHeight="14.5" x14ac:dyDescent="0.35"/>
  <cols>
    <col min="1" max="1" width="13.26953125" style="3" customWidth="1"/>
    <col min="2" max="2" width="16.6328125" style="2" customWidth="1"/>
    <col min="3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Koufu Rasapura Masters                           2, Bayfront Avenue #B2-49A/50A Singapore 018972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17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.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15.5" customHeight="1" x14ac:dyDescent="0.35">
      <c r="B15" s="114" t="s">
        <v>18</v>
      </c>
      <c r="C15" s="115"/>
      <c r="D15" s="4"/>
      <c r="E15" s="5"/>
      <c r="H15" s="107"/>
      <c r="I15" s="107"/>
      <c r="J15" s="107"/>
      <c r="K15" s="107"/>
      <c r="L15" s="107"/>
    </row>
    <row r="16" spans="1:12" ht="20" customHeight="1" thickBot="1" x14ac:dyDescent="0.4">
      <c r="B16" s="116"/>
      <c r="C16" s="117"/>
      <c r="D16" s="4"/>
      <c r="E16" s="5"/>
      <c r="F16" s="7" t="s">
        <v>173</v>
      </c>
      <c r="H16" s="107"/>
      <c r="I16" s="107"/>
      <c r="J16" s="107"/>
      <c r="K16" s="107"/>
      <c r="L16" s="107"/>
    </row>
    <row r="18" spans="1:8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8" ht="18" customHeight="1" x14ac:dyDescent="0.35">
      <c r="A19" s="11">
        <v>44656</v>
      </c>
      <c r="B19" s="20">
        <v>202204075</v>
      </c>
      <c r="C19" s="13">
        <v>374.5</v>
      </c>
      <c r="D19" s="14"/>
      <c r="E19" s="14"/>
      <c r="F19" s="15">
        <f>ROUNDUP(C19-D19-E19,2)</f>
        <v>374.5</v>
      </c>
      <c r="H19">
        <v>346.15</v>
      </c>
    </row>
    <row r="20" spans="1:8" ht="20" customHeight="1" x14ac:dyDescent="0.35">
      <c r="A20" s="11">
        <v>44663</v>
      </c>
      <c r="B20" s="20">
        <v>202204190</v>
      </c>
      <c r="C20" s="14">
        <v>195.81</v>
      </c>
      <c r="D20" s="14"/>
      <c r="E20" s="14"/>
      <c r="F20" s="15">
        <f>F19+C20</f>
        <v>570.30999999999995</v>
      </c>
      <c r="H20">
        <v>326.89</v>
      </c>
    </row>
    <row r="21" spans="1:8" ht="20" customHeight="1" x14ac:dyDescent="0.35">
      <c r="A21" s="11">
        <v>44667</v>
      </c>
      <c r="B21" s="20">
        <v>202204279</v>
      </c>
      <c r="C21" s="14">
        <v>659.12</v>
      </c>
      <c r="D21" s="14"/>
      <c r="E21" s="14"/>
      <c r="F21" s="15">
        <f t="shared" ref="F21:F25" si="0">F20+C21</f>
        <v>1229.4299999999998</v>
      </c>
      <c r="H21">
        <v>358.99</v>
      </c>
    </row>
    <row r="22" spans="1:8" ht="20" customHeight="1" x14ac:dyDescent="0.35">
      <c r="A22" s="11">
        <v>44673</v>
      </c>
      <c r="B22" s="20">
        <v>202204366</v>
      </c>
      <c r="C22" s="14">
        <v>177.62</v>
      </c>
      <c r="D22" s="14"/>
      <c r="E22" s="14"/>
      <c r="F22" s="15">
        <f t="shared" si="0"/>
        <v>1407.0499999999997</v>
      </c>
      <c r="H22">
        <v>166.39</v>
      </c>
    </row>
    <row r="23" spans="1:8" ht="20" customHeight="1" x14ac:dyDescent="0.35">
      <c r="A23" s="16">
        <v>44677</v>
      </c>
      <c r="B23" s="102">
        <v>202204425</v>
      </c>
      <c r="C23" s="15">
        <v>431.21</v>
      </c>
      <c r="D23" s="15"/>
      <c r="E23" s="14"/>
      <c r="F23" s="15">
        <f t="shared" si="0"/>
        <v>1838.2599999999998</v>
      </c>
      <c r="H23">
        <f>SUM(H19:H22)</f>
        <v>1198.42</v>
      </c>
    </row>
    <row r="24" spans="1:8" ht="20" customHeight="1" x14ac:dyDescent="0.35">
      <c r="A24" s="16">
        <v>44681</v>
      </c>
      <c r="B24" s="102">
        <v>202204505</v>
      </c>
      <c r="C24" s="15">
        <v>109.14</v>
      </c>
      <c r="D24" s="15"/>
      <c r="E24" s="14"/>
      <c r="F24" s="15">
        <f t="shared" si="0"/>
        <v>1947.3999999999999</v>
      </c>
    </row>
    <row r="25" spans="1:8" ht="20" customHeight="1" x14ac:dyDescent="0.35">
      <c r="A25" s="11"/>
      <c r="B25" s="20"/>
      <c r="C25" s="14"/>
      <c r="D25" s="14"/>
      <c r="E25" s="14"/>
      <c r="F25" s="15">
        <f t="shared" si="0"/>
        <v>1947.3999999999999</v>
      </c>
    </row>
    <row r="26" spans="1:8" ht="20" customHeight="1" x14ac:dyDescent="0.35">
      <c r="A26" s="11"/>
      <c r="B26" s="12"/>
      <c r="C26" s="14"/>
      <c r="D26" s="14"/>
      <c r="E26" s="14"/>
      <c r="F26" s="15"/>
    </row>
    <row r="27" spans="1:8" ht="20" customHeight="1" x14ac:dyDescent="0.35">
      <c r="A27" s="11"/>
      <c r="B27" s="12"/>
      <c r="C27" s="14"/>
      <c r="D27" s="14"/>
      <c r="E27" s="14"/>
      <c r="F27" s="15"/>
    </row>
    <row r="28" spans="1:8" ht="20" customHeight="1" x14ac:dyDescent="0.35">
      <c r="A28" s="11"/>
      <c r="B28" s="12"/>
      <c r="C28" s="14"/>
      <c r="D28" s="14"/>
      <c r="E28" s="14"/>
      <c r="F28" s="15"/>
    </row>
    <row r="29" spans="1:8" ht="20" customHeight="1" x14ac:dyDescent="0.35">
      <c r="A29" s="11"/>
      <c r="B29" s="12"/>
      <c r="C29" s="14"/>
      <c r="D29" s="14"/>
      <c r="E29" s="14"/>
      <c r="F29" s="15"/>
    </row>
    <row r="30" spans="1:8" x14ac:dyDescent="0.35">
      <c r="A30" s="21"/>
      <c r="B30" s="22"/>
      <c r="C30" s="23"/>
      <c r="D30" s="23"/>
      <c r="E30" s="23"/>
      <c r="F30" s="18"/>
    </row>
    <row r="31" spans="1:8" x14ac:dyDescent="0.35">
      <c r="A31" s="21"/>
      <c r="B31" s="22"/>
      <c r="C31" s="23"/>
      <c r="D31" s="23"/>
      <c r="E31" s="23"/>
      <c r="F31" s="18"/>
    </row>
    <row r="32" spans="1:8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6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36AA-7815-4FF5-BCD9-287C1B1ADEE6}">
  <sheetPr codeName="Sheet36">
    <tabColor rgb="FFFF0000"/>
  </sheetPr>
  <dimension ref="A1:L35"/>
  <sheetViews>
    <sheetView workbookViewId="0">
      <selection activeCell="A10" sqref="A10:D12"/>
    </sheetView>
  </sheetViews>
  <sheetFormatPr defaultRowHeight="14.5" x14ac:dyDescent="0.35"/>
  <cols>
    <col min="1" max="1" width="13.26953125" style="3" customWidth="1"/>
    <col min="2" max="6" width="16.6328125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 xml:space="preserve">Koufu - WoodGrove                                30, Woodlands Ave 1 #01-11 Singapore 739065     (DESSERT COUNTER)                               </v>
      </c>
      <c r="I3" s="107"/>
      <c r="J3" s="107"/>
      <c r="K3" s="107"/>
      <c r="L3" s="107"/>
    </row>
    <row r="4" spans="1:12" x14ac:dyDescent="0.35">
      <c r="A4" s="3" t="s">
        <v>80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81</v>
      </c>
      <c r="C6" s="111"/>
      <c r="D6" s="4"/>
      <c r="E6" s="5"/>
      <c r="F6" s="7" t="s">
        <v>144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ROUND(C10-D10-E10,2)</f>
        <v>0</v>
      </c>
    </row>
    <row r="11" spans="1:12" ht="20" customHeight="1" x14ac:dyDescent="0.35">
      <c r="A11" s="16"/>
      <c r="B11" s="19"/>
      <c r="C11" s="15"/>
      <c r="D11" s="15"/>
      <c r="E11" s="15"/>
      <c r="F11" s="15"/>
    </row>
    <row r="12" spans="1:12" ht="20" customHeight="1" x14ac:dyDescent="0.35">
      <c r="A12" s="16"/>
      <c r="B12" s="19"/>
      <c r="C12" s="15"/>
      <c r="D12" s="15"/>
      <c r="E12" s="15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3C24B-2066-46D0-A599-12C299FA2214}">
  <sheetPr codeName="Sheet25">
    <tabColor rgb="FFFF0000"/>
  </sheetPr>
  <dimension ref="A1:L44"/>
  <sheetViews>
    <sheetView topLeftCell="A7" workbookViewId="0">
      <selection activeCell="A19" sqref="A19:D19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2" ht="18.5" x14ac:dyDescent="0.4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VLOOKUP(A13,'[2]Customer List'!$A$4:$N$451,2,0)</f>
        <v>Happy Hawkers Kopitiam                   622D Punggol Central,                       Singapore 824622.                                  Drink Counter</v>
      </c>
      <c r="I12" s="107"/>
      <c r="J12" s="107"/>
      <c r="K12" s="107"/>
      <c r="L12" s="107"/>
    </row>
    <row r="13" spans="1:12" ht="14.5" customHeight="1" x14ac:dyDescent="0.35">
      <c r="A13" s="3" t="s">
        <v>86</v>
      </c>
      <c r="B13" s="108" t="s">
        <v>156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87</v>
      </c>
      <c r="C15" s="111"/>
      <c r="D15" s="4"/>
      <c r="E15" s="5"/>
      <c r="F15" s="84" t="s">
        <v>154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/>
      <c r="B19" s="20"/>
      <c r="C19" s="15"/>
      <c r="D19" s="15"/>
      <c r="E19" s="15"/>
      <c r="F19" s="15">
        <f>ROUND(C19-D19-E19,2)</f>
        <v>0</v>
      </c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ht="20" customHeight="1" x14ac:dyDescent="0.35">
      <c r="A21" s="16"/>
      <c r="B21" s="19"/>
      <c r="C21" s="15"/>
      <c r="D21" s="15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590F-64EB-40D8-A44A-911748038B8B}">
  <sheetPr codeName="Sheet35">
    <tabColor rgb="FFFF0000"/>
  </sheetPr>
  <dimension ref="A1:L34"/>
  <sheetViews>
    <sheetView workbookViewId="0">
      <selection activeCell="A10" sqref="A10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VLOOKUP(A4,'[1]Customer List'!$A$4:$N$451,2,0)</f>
        <v>Sengkang General Community Hospital. 1 Anchorvale Street #01-21 S'pore 544835                                                                    (DIM Sum)</v>
      </c>
      <c r="I3" s="107"/>
      <c r="J3" s="107"/>
      <c r="K3" s="107"/>
      <c r="L3" s="107"/>
    </row>
    <row r="4" spans="1:12" x14ac:dyDescent="0.35">
      <c r="A4" s="3" t="s">
        <v>122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123</v>
      </c>
      <c r="C6" s="111"/>
      <c r="D6" s="4"/>
      <c r="E6" s="5"/>
      <c r="F6" s="7" t="s">
        <v>143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>
        <v>44322</v>
      </c>
      <c r="B10" s="20">
        <v>202105109</v>
      </c>
      <c r="C10" s="15">
        <v>32.1</v>
      </c>
      <c r="D10" s="15"/>
      <c r="E10" s="15"/>
      <c r="F10" s="15">
        <f>ROUND(C10-D10-E10,2)</f>
        <v>32.1</v>
      </c>
    </row>
    <row r="11" spans="1:12" ht="20" customHeight="1" x14ac:dyDescent="0.35">
      <c r="A11" s="16"/>
      <c r="B11" s="20"/>
      <c r="C11" s="15"/>
      <c r="D11" s="15"/>
      <c r="E11" s="15"/>
      <c r="F11" s="15">
        <f>F10+C11</f>
        <v>32.1</v>
      </c>
    </row>
    <row r="12" spans="1:12" ht="20" customHeight="1" x14ac:dyDescent="0.35">
      <c r="A12" s="16"/>
      <c r="B12" s="27"/>
      <c r="C12" s="15"/>
      <c r="D12" s="15"/>
      <c r="E12" s="15"/>
      <c r="F12" s="15">
        <f>F11+C12</f>
        <v>32.1</v>
      </c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x14ac:dyDescent="0.35">
      <c r="C20" s="18"/>
      <c r="D20" s="18"/>
      <c r="E20" s="18"/>
      <c r="F20" s="18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93C3-9431-4826-8765-F37A53FFA167}">
  <sheetPr>
    <tabColor rgb="FFFFC000"/>
    <pageSetUpPr fitToPage="1"/>
  </sheetPr>
  <dimension ref="A1:L44"/>
  <sheetViews>
    <sheetView topLeftCell="A14" workbookViewId="0">
      <selection activeCell="D23" sqref="D23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2</v>
      </c>
      <c r="C12" s="106"/>
      <c r="D12" s="4"/>
      <c r="E12" s="5"/>
      <c r="F12" s="6"/>
      <c r="H12" s="107" t="e">
        <f>VLOOKUP(A13,'[2]Customer List'!$A$4:$N$451,2,0)</f>
        <v>#N/A</v>
      </c>
      <c r="I12" s="107"/>
      <c r="J12" s="107"/>
      <c r="K12" s="107"/>
      <c r="L12" s="107"/>
    </row>
    <row r="13" spans="1:12" x14ac:dyDescent="0.35">
      <c r="A13" s="3" t="s">
        <v>137</v>
      </c>
      <c r="B13" s="108" t="s">
        <v>4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thickBot="1" x14ac:dyDescent="0.4">
      <c r="B14" s="108" t="s">
        <v>6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146</v>
      </c>
      <c r="C15" s="111"/>
      <c r="D15" s="4"/>
      <c r="E15" s="5"/>
      <c r="F15" s="7" t="s">
        <v>148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91"/>
      <c r="I16" s="91"/>
      <c r="J16" s="91"/>
      <c r="K16" s="91"/>
      <c r="L16" s="91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6">
        <v>44470</v>
      </c>
      <c r="B19" s="20">
        <v>202110016</v>
      </c>
      <c r="C19" s="15">
        <v>32.1</v>
      </c>
      <c r="D19" s="15"/>
      <c r="E19" s="15"/>
      <c r="F19" s="15">
        <f>ROUND(C19-D19-E19,2)</f>
        <v>32.1</v>
      </c>
    </row>
    <row r="20" spans="1:6" ht="20" customHeight="1" x14ac:dyDescent="0.35">
      <c r="A20" s="16">
        <v>44474</v>
      </c>
      <c r="B20" s="20">
        <v>202110078</v>
      </c>
      <c r="C20" s="15">
        <v>32.1</v>
      </c>
      <c r="D20" s="15"/>
      <c r="E20" s="15"/>
      <c r="F20" s="15">
        <f>F19+C20-D20-E20</f>
        <v>64.2</v>
      </c>
    </row>
    <row r="21" spans="1:6" ht="20" customHeight="1" x14ac:dyDescent="0.35">
      <c r="A21" s="16">
        <v>44477</v>
      </c>
      <c r="B21" s="20">
        <v>202110117</v>
      </c>
      <c r="C21" s="15">
        <v>32.1</v>
      </c>
      <c r="D21" s="15"/>
      <c r="E21" s="15"/>
      <c r="F21" s="15">
        <f>F20+C21-D21-E21</f>
        <v>96.300000000000011</v>
      </c>
    </row>
    <row r="22" spans="1:6" ht="20" customHeight="1" x14ac:dyDescent="0.35">
      <c r="A22" s="16">
        <v>44481</v>
      </c>
      <c r="B22" s="20">
        <v>202110186</v>
      </c>
      <c r="C22" s="15">
        <v>32.1</v>
      </c>
      <c r="D22" s="15"/>
      <c r="E22" s="15"/>
      <c r="F22" s="15">
        <f>F21+C22-D22-E22</f>
        <v>128.4</v>
      </c>
    </row>
    <row r="23" spans="1:6" ht="20" customHeight="1" x14ac:dyDescent="0.35">
      <c r="A23" s="16">
        <v>44484</v>
      </c>
      <c r="B23" s="20">
        <v>202110239</v>
      </c>
      <c r="C23" s="15">
        <v>16.05</v>
      </c>
      <c r="D23" s="15"/>
      <c r="E23" s="15"/>
      <c r="F23" s="15">
        <f t="shared" ref="F23:F26" si="0">F22+C23-D23-E23</f>
        <v>144.45000000000002</v>
      </c>
    </row>
    <row r="24" spans="1:6" ht="20" customHeight="1" x14ac:dyDescent="0.35">
      <c r="A24" s="16">
        <v>44488</v>
      </c>
      <c r="B24" s="20">
        <v>202110302</v>
      </c>
      <c r="C24" s="15">
        <v>32.1</v>
      </c>
      <c r="D24" s="15"/>
      <c r="E24" s="15"/>
      <c r="F24" s="15">
        <f t="shared" si="0"/>
        <v>176.55</v>
      </c>
    </row>
    <row r="25" spans="1:6" ht="20" customHeight="1" x14ac:dyDescent="0.35">
      <c r="A25" s="16">
        <v>44491</v>
      </c>
      <c r="B25" s="20">
        <v>202110354</v>
      </c>
      <c r="C25" s="15">
        <v>32.1</v>
      </c>
      <c r="D25" s="15"/>
      <c r="E25" s="15"/>
      <c r="F25" s="15">
        <f t="shared" si="0"/>
        <v>208.65</v>
      </c>
    </row>
    <row r="26" spans="1:6" ht="20" customHeight="1" x14ac:dyDescent="0.35">
      <c r="A26" s="16">
        <v>44498</v>
      </c>
      <c r="B26" s="20">
        <v>202110461</v>
      </c>
      <c r="C26" s="15">
        <v>32.1</v>
      </c>
      <c r="D26" s="15"/>
      <c r="E26" s="15"/>
      <c r="F26" s="15">
        <f t="shared" si="0"/>
        <v>240.75</v>
      </c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8740157480314965" bottom="0.74803149606299213" header="0.31496062992125984" footer="0.31496062992125984"/>
  <pageSetup paperSize="9" scale="82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1C9B-26C3-4895-AB34-BCAFEFB0CB3A}">
  <sheetPr codeName="Sheet38">
    <tabColor rgb="FFFF0000"/>
  </sheetPr>
  <dimension ref="A1:L35"/>
  <sheetViews>
    <sheetView topLeftCell="A2" workbookViewId="0">
      <selection activeCell="A16" sqref="A16"/>
    </sheetView>
  </sheetViews>
  <sheetFormatPr defaultRowHeight="14.5" x14ac:dyDescent="0.35"/>
  <cols>
    <col min="1" max="1" width="13.26953125" style="3" customWidth="1"/>
    <col min="2" max="6" width="16.6328125" customWidth="1"/>
    <col min="8" max="16" width="0" hidden="1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Koufu - Nanyang                                              180, Ang Mo Kio Ave 8. Block A unit 235 Nanyang Polythenic Singapore 569830                                      (Dim Sum)</v>
      </c>
      <c r="I3" s="107"/>
      <c r="J3" s="107"/>
      <c r="K3" s="107"/>
      <c r="L3" s="107"/>
    </row>
    <row r="4" spans="1:12" x14ac:dyDescent="0.35">
      <c r="A4" s="3" t="s">
        <v>31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32</v>
      </c>
      <c r="C6" s="111"/>
      <c r="D6" s="4"/>
      <c r="E6" s="5"/>
      <c r="F6" s="7" t="s">
        <v>136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8" spans="1:12" x14ac:dyDescent="0.35">
      <c r="I8" t="s">
        <v>26</v>
      </c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1"/>
      <c r="B10" s="20"/>
      <c r="C10" s="14"/>
      <c r="D10" s="14"/>
      <c r="E10" s="15"/>
      <c r="F10" s="15">
        <f>ROUND(C10-D10-E10,2)</f>
        <v>0</v>
      </c>
    </row>
    <row r="11" spans="1:12" ht="20" customHeight="1" x14ac:dyDescent="0.35">
      <c r="A11" s="11"/>
      <c r="B11" s="20"/>
      <c r="C11" s="14"/>
      <c r="D11" s="14"/>
      <c r="E11" s="15"/>
      <c r="F11" s="15">
        <f>F10+C11-D11-E11</f>
        <v>0</v>
      </c>
    </row>
    <row r="12" spans="1:12" ht="20" customHeight="1" x14ac:dyDescent="0.35">
      <c r="A12" s="11"/>
      <c r="B12" s="20"/>
      <c r="C12" s="14"/>
      <c r="D12" s="14"/>
      <c r="E12" s="15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ABD9-D9AD-4B35-B308-B55C738277D2}">
  <sheetPr codeName="Sheet39"/>
  <dimension ref="A1:L35"/>
  <sheetViews>
    <sheetView workbookViewId="0">
      <selection activeCell="A10" sqref="A10:E14"/>
    </sheetView>
  </sheetViews>
  <sheetFormatPr defaultRowHeight="14.5" x14ac:dyDescent="0.35"/>
  <cols>
    <col min="1" max="1" width="13.26953125" style="3" customWidth="1"/>
    <col min="2" max="6" width="16.6328125" customWidth="1"/>
    <col min="8" max="16" width="0" hidden="1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Koufu - Nanyang                                              180, Ang Mo Kio Ave 8. Block A unit 235 Nanyang Polythenic Singapore 569830                                       (Dessert)</v>
      </c>
      <c r="I3" s="107"/>
      <c r="J3" s="107"/>
      <c r="K3" s="107"/>
      <c r="L3" s="107"/>
    </row>
    <row r="4" spans="1:12" ht="14.5" customHeight="1" x14ac:dyDescent="0.35">
      <c r="A4" s="3" t="s">
        <v>33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61" t="s">
        <v>6</v>
      </c>
      <c r="C5" s="162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34</v>
      </c>
      <c r="C6" s="111"/>
      <c r="D6" s="4"/>
      <c r="E6" s="5"/>
      <c r="F6" s="82" t="s">
        <v>134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ROUND(C10-D10-E10,2)</f>
        <v>0</v>
      </c>
    </row>
    <row r="11" spans="1:12" ht="20" customHeight="1" x14ac:dyDescent="0.35">
      <c r="A11" s="16"/>
      <c r="B11" s="20"/>
      <c r="C11" s="15"/>
      <c r="D11" s="15"/>
      <c r="E11" s="15"/>
      <c r="F11" s="15">
        <f>ROUND(F10+C11-D11-E11,2)</f>
        <v>0</v>
      </c>
    </row>
    <row r="12" spans="1:12" ht="20" customHeight="1" x14ac:dyDescent="0.35">
      <c r="A12" s="16"/>
      <c r="B12" s="19"/>
      <c r="C12" s="15"/>
      <c r="D12" s="15"/>
      <c r="E12" s="15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D7B5-D558-406A-B8BE-67F29EF2F399}">
  <sheetPr codeName="Sheet40">
    <tabColor rgb="FFFF0000"/>
  </sheetPr>
  <dimension ref="A1:L35"/>
  <sheetViews>
    <sheetView workbookViewId="0">
      <selection activeCell="D15" sqref="D15"/>
    </sheetView>
  </sheetViews>
  <sheetFormatPr defaultRowHeight="14.5" x14ac:dyDescent="0.35"/>
  <cols>
    <col min="1" max="1" width="13.26953125" style="3" customWidth="1"/>
    <col min="2" max="6" width="16.6328125" customWidth="1"/>
    <col min="8" max="13" width="0" hidden="1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Jem cook House                                            50, Jurong Gateway Road #05-01 JEMS Singapore 608549                                         (Dim Sum)</v>
      </c>
      <c r="I3" s="107"/>
      <c r="J3" s="107"/>
      <c r="K3" s="107"/>
      <c r="L3" s="107"/>
    </row>
    <row r="4" spans="1:12" x14ac:dyDescent="0.35">
      <c r="A4" s="3" t="s">
        <v>46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47</v>
      </c>
      <c r="C6" s="111"/>
      <c r="D6" s="4"/>
      <c r="E6" s="5"/>
      <c r="F6" s="26" t="s">
        <v>121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C10-D10-E10</f>
        <v>0</v>
      </c>
    </row>
    <row r="11" spans="1:12" ht="20" customHeight="1" x14ac:dyDescent="0.35">
      <c r="A11" s="16"/>
      <c r="B11" s="19"/>
      <c r="C11" s="15"/>
      <c r="D11" s="15"/>
      <c r="E11" s="15"/>
      <c r="F11" s="15"/>
    </row>
    <row r="12" spans="1:12" ht="20" customHeight="1" x14ac:dyDescent="0.35">
      <c r="A12" s="16"/>
      <c r="B12" s="19"/>
      <c r="C12" s="15"/>
      <c r="D12" s="15"/>
      <c r="E12" s="15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18E15-D5EF-43A4-A3B8-18794E9D3B8E}">
  <sheetPr codeName="Sheet41"/>
  <dimension ref="A1:L35"/>
  <sheetViews>
    <sheetView workbookViewId="0">
      <selection activeCell="F6" sqref="F6"/>
    </sheetView>
  </sheetViews>
  <sheetFormatPr defaultRowHeight="14.5" x14ac:dyDescent="0.35"/>
  <cols>
    <col min="1" max="1" width="13.26953125" style="3" customWidth="1"/>
    <col min="2" max="6" width="16.6328125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Koufu -Fruit                                            Block 768 Woodlands Ave 6                 #01-30/31 Singapore 730768                         (Fruit)</v>
      </c>
      <c r="I3" s="107"/>
      <c r="J3" s="107"/>
      <c r="K3" s="107"/>
      <c r="L3" s="107"/>
    </row>
    <row r="4" spans="1:12" x14ac:dyDescent="0.35">
      <c r="A4" s="3" t="s">
        <v>58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59</v>
      </c>
      <c r="C6" s="111"/>
      <c r="D6" s="4"/>
      <c r="E6" s="5"/>
      <c r="F6" s="82" t="s">
        <v>134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1"/>
      <c r="B10" s="20"/>
      <c r="C10" s="14"/>
      <c r="D10" s="14"/>
      <c r="E10" s="15"/>
      <c r="F10" s="15">
        <f>ROUND(C10-D10-E10,2)</f>
        <v>0</v>
      </c>
    </row>
    <row r="11" spans="1:12" ht="20" customHeight="1" x14ac:dyDescent="0.35">
      <c r="A11" s="11"/>
      <c r="B11" s="20"/>
      <c r="C11" s="14"/>
      <c r="D11" s="14"/>
      <c r="E11" s="15"/>
      <c r="F11" s="15">
        <f>F10+C11</f>
        <v>0</v>
      </c>
    </row>
    <row r="12" spans="1:12" ht="20" customHeight="1" x14ac:dyDescent="0.35">
      <c r="A12" s="11"/>
      <c r="B12" s="20"/>
      <c r="C12" s="14"/>
      <c r="D12" s="14"/>
      <c r="E12" s="15"/>
      <c r="F12" s="15">
        <f>F11+C12</f>
        <v>0</v>
      </c>
    </row>
    <row r="13" spans="1:12" ht="20" customHeight="1" x14ac:dyDescent="0.35">
      <c r="A13" s="11"/>
      <c r="B13" s="20"/>
      <c r="C13" s="14"/>
      <c r="D13" s="14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  <pageSetup paperSize="256" orientation="portrait" horizontalDpi="203" verticalDpi="20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2085-723F-4107-A979-867E996DE0EE}">
  <sheetPr codeName="Sheet42">
    <tabColor rgb="FFFF0000"/>
  </sheetPr>
  <dimension ref="A1:L35"/>
  <sheetViews>
    <sheetView workbookViewId="0">
      <selection activeCell="B10" sqref="B10"/>
    </sheetView>
  </sheetViews>
  <sheetFormatPr defaultRowHeight="14.5" x14ac:dyDescent="0.35"/>
  <cols>
    <col min="1" max="1" width="13.26953125" style="3" customWidth="1"/>
    <col min="2" max="6" width="16.6328125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Sengkang General Community Hospital. 1 Anchorvale Street #01-21 S'pore 544835                                                                     (Drink)</v>
      </c>
      <c r="I3" s="107"/>
      <c r="J3" s="107"/>
      <c r="K3" s="107"/>
      <c r="L3" s="107"/>
    </row>
    <row r="4" spans="1:12" x14ac:dyDescent="0.35">
      <c r="A4" s="3" t="s">
        <v>68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69</v>
      </c>
      <c r="C6" s="111"/>
      <c r="D6" s="4"/>
      <c r="E6" s="5"/>
      <c r="F6" s="7" t="s">
        <v>127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1"/>
      <c r="B10" s="20"/>
      <c r="C10" s="14"/>
      <c r="D10" s="14"/>
      <c r="E10" s="14"/>
      <c r="F10" s="15">
        <f>ROUND(C10-D10-E10,2)</f>
        <v>0</v>
      </c>
    </row>
    <row r="11" spans="1:12" ht="20" customHeight="1" x14ac:dyDescent="0.35">
      <c r="A11" s="11"/>
      <c r="B11" s="20"/>
      <c r="C11" s="14"/>
      <c r="D11" s="14"/>
      <c r="E11" s="14"/>
      <c r="F11" s="15">
        <f>F10+C11</f>
        <v>0</v>
      </c>
    </row>
    <row r="12" spans="1:12" ht="20" customHeight="1" x14ac:dyDescent="0.35">
      <c r="A12" s="11"/>
      <c r="B12" s="20"/>
      <c r="C12" s="14"/>
      <c r="D12" s="14"/>
      <c r="E12" s="14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2459-D4EA-48B8-971F-72916809A13C}">
  <sheetPr codeName="Sheet44">
    <tabColor rgb="FFFF0000"/>
  </sheetPr>
  <dimension ref="A1:L35"/>
  <sheetViews>
    <sheetView workbookViewId="0">
      <selection activeCell="A10" sqref="A10:D14"/>
    </sheetView>
  </sheetViews>
  <sheetFormatPr defaultRowHeight="14.5" x14ac:dyDescent="0.35"/>
  <cols>
    <col min="1" max="1" width="13.26953125" style="3" customWidth="1"/>
    <col min="2" max="6" width="16.6328125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 xml:space="preserve">Koufu Pte Ltd - Yew Tee Point                                                              21, Chua Chu Kang North 6,       #B1-17 Yew Tee Point.                  Singapore 689579                                                                                                     </v>
      </c>
      <c r="I3" s="107"/>
      <c r="J3" s="107"/>
      <c r="K3" s="107"/>
      <c r="L3" s="107"/>
    </row>
    <row r="4" spans="1:12" x14ac:dyDescent="0.35">
      <c r="A4" s="3" t="s">
        <v>82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83</v>
      </c>
      <c r="C6" s="111"/>
      <c r="D6" s="4"/>
      <c r="E6" s="5"/>
      <c r="F6" s="7" t="s">
        <v>8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ROUND(C10-D10-E10,2)</f>
        <v>0</v>
      </c>
    </row>
    <row r="11" spans="1:12" ht="20" customHeight="1" x14ac:dyDescent="0.35">
      <c r="A11" s="16"/>
      <c r="B11" s="19"/>
      <c r="C11" s="15"/>
      <c r="D11" s="15"/>
      <c r="E11" s="15"/>
      <c r="F11" s="15">
        <f>F10+C11</f>
        <v>0</v>
      </c>
    </row>
    <row r="12" spans="1:12" ht="20" customHeight="1" x14ac:dyDescent="0.35">
      <c r="A12" s="16"/>
      <c r="B12" s="19"/>
      <c r="C12" s="15"/>
      <c r="D12" s="15"/>
      <c r="E12" s="15"/>
      <c r="F12" s="15">
        <f>F11+C12</f>
        <v>0</v>
      </c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A9F0-61D7-4E08-B11B-E0A0B2E7855C}">
  <sheetPr codeName="Sheet5">
    <tabColor rgb="FFFFFF00"/>
    <pageSetUpPr fitToPage="1"/>
  </sheetPr>
  <dimension ref="A1:L44"/>
  <sheetViews>
    <sheetView topLeftCell="A13" workbookViewId="0">
      <selection activeCell="F20" sqref="F20"/>
    </sheetView>
  </sheetViews>
  <sheetFormatPr defaultRowHeight="14.5" x14ac:dyDescent="0.35"/>
  <cols>
    <col min="1" max="1" width="13.26953125" style="3" customWidth="1"/>
    <col min="2" max="6" width="16.6328125" customWidth="1"/>
    <col min="8" max="19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Koufu - Novena                                           10, Sinaran Drive #04-14 to 19,56 to 73. Novena Square 2 Singapore 307506                                             (Dim Sum)</v>
      </c>
      <c r="I12" s="107"/>
      <c r="J12" s="107"/>
      <c r="K12" s="107"/>
      <c r="L12" s="107"/>
    </row>
    <row r="13" spans="1:12" ht="14.5" customHeight="1" x14ac:dyDescent="0.35">
      <c r="A13" s="3" t="s">
        <v>21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126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202204015</v>
      </c>
      <c r="C19" s="13">
        <v>146.59</v>
      </c>
      <c r="D19" s="14"/>
      <c r="E19" s="15"/>
      <c r="F19" s="15">
        <f>C19-D19-E19</f>
        <v>146.59</v>
      </c>
    </row>
    <row r="20" spans="1:6" ht="20" customHeight="1" x14ac:dyDescent="0.35">
      <c r="A20" s="11"/>
      <c r="B20" s="20"/>
      <c r="C20" s="14"/>
      <c r="D20" s="14"/>
      <c r="E20" s="15"/>
      <c r="F20" s="15">
        <f>F19+C20-D20-E20</f>
        <v>146.59</v>
      </c>
    </row>
    <row r="21" spans="1:6" ht="20" customHeight="1" x14ac:dyDescent="0.35">
      <c r="A21" s="11"/>
      <c r="B21" s="20"/>
      <c r="C21" s="14"/>
      <c r="D21" s="14"/>
      <c r="E21" s="15"/>
      <c r="F21" s="15"/>
    </row>
    <row r="22" spans="1:6" ht="20" customHeight="1" x14ac:dyDescent="0.35">
      <c r="A22" s="16"/>
      <c r="B22" s="19"/>
      <c r="C22" s="15"/>
      <c r="D22" s="15"/>
      <c r="E22" s="15"/>
      <c r="F22" s="15"/>
    </row>
    <row r="23" spans="1:6" ht="20" customHeight="1" x14ac:dyDescent="0.35">
      <c r="A23" s="16"/>
      <c r="B23" s="19"/>
      <c r="C23" s="15"/>
      <c r="D23" s="15"/>
      <c r="E23" s="15"/>
      <c r="F23" s="15"/>
    </row>
    <row r="24" spans="1:6" ht="20" customHeight="1" x14ac:dyDescent="0.35">
      <c r="A24" s="16"/>
      <c r="B24" s="19"/>
      <c r="C24" s="15"/>
      <c r="D24" s="15"/>
      <c r="E24" s="15"/>
      <c r="F24" s="15"/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E141-8ED6-41E8-BB55-315B7A60A70F}">
  <sheetPr codeName="Sheet45">
    <tabColor rgb="FFFF0000"/>
  </sheetPr>
  <dimension ref="A1:L35"/>
  <sheetViews>
    <sheetView workbookViewId="0">
      <selection activeCell="A10" sqref="A10:D13"/>
    </sheetView>
  </sheetViews>
  <sheetFormatPr defaultRowHeight="14.5" x14ac:dyDescent="0.35"/>
  <cols>
    <col min="1" max="1" width="13.26953125" style="3" customWidth="1"/>
    <col min="2" max="6" width="16.6328125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>WaterWay Point                                            83 Punggol Central #02-20/21 Singapore 828761                               (DRINK STALL)</v>
      </c>
      <c r="I3" s="107"/>
      <c r="J3" s="107"/>
      <c r="K3" s="107"/>
      <c r="L3" s="107"/>
    </row>
    <row r="4" spans="1:12" x14ac:dyDescent="0.35">
      <c r="A4" s="3" t="s">
        <v>88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89</v>
      </c>
      <c r="C6" s="111"/>
      <c r="D6" s="4"/>
      <c r="E6" s="5"/>
      <c r="F6" s="7" t="s">
        <v>8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ROUND(C10-D10-E10,2)</f>
        <v>0</v>
      </c>
    </row>
    <row r="11" spans="1:12" ht="20" customHeight="1" x14ac:dyDescent="0.35">
      <c r="A11" s="16"/>
      <c r="B11" s="19"/>
      <c r="C11" s="15"/>
      <c r="D11" s="15"/>
      <c r="E11" s="15"/>
      <c r="F11" s="15"/>
    </row>
    <row r="12" spans="1:12" ht="20" customHeight="1" x14ac:dyDescent="0.35">
      <c r="A12" s="16"/>
      <c r="B12" s="19"/>
      <c r="C12" s="15"/>
      <c r="D12" s="15"/>
      <c r="E12" s="15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C28B-A0E7-4E63-BB52-C3A12442102B}">
  <sheetPr codeName="Sheet46">
    <tabColor rgb="FFFF0000"/>
  </sheetPr>
  <dimension ref="A1:L35"/>
  <sheetViews>
    <sheetView workbookViewId="0">
      <selection activeCell="A10" sqref="A10:E13"/>
    </sheetView>
  </sheetViews>
  <sheetFormatPr defaultRowHeight="14.5" x14ac:dyDescent="0.35"/>
  <cols>
    <col min="1" max="1" width="13.26953125" style="3" customWidth="1"/>
    <col min="2" max="6" width="16.6328125" customWidth="1"/>
  </cols>
  <sheetData>
    <row r="1" spans="1:12" ht="23.5" x14ac:dyDescent="0.55000000000000004">
      <c r="A1" s="1" t="s">
        <v>0</v>
      </c>
    </row>
    <row r="2" spans="1:12" ht="15" thickBot="1" x14ac:dyDescent="0.4"/>
    <row r="3" spans="1:12" ht="14.5" customHeight="1" x14ac:dyDescent="0.35">
      <c r="A3" s="3" t="s">
        <v>1</v>
      </c>
      <c r="B3" s="105" t="s">
        <v>2</v>
      </c>
      <c r="C3" s="106"/>
      <c r="D3" s="4"/>
      <c r="E3" s="5"/>
      <c r="F3" s="6"/>
      <c r="H3" s="107" t="str">
        <f>VLOOKUP(A4,'[2]Customer List'!$A$4:$N$451,2,0)</f>
        <v xml:space="preserve">FORK &amp; SPOON - Dessert                          470, Lorong 6 Toa Payoh #02-70 Singapore 310470.                                            </v>
      </c>
      <c r="I3" s="107"/>
      <c r="J3" s="107"/>
      <c r="K3" s="107"/>
      <c r="L3" s="107"/>
    </row>
    <row r="4" spans="1:12" x14ac:dyDescent="0.35">
      <c r="A4" s="3" t="s">
        <v>90</v>
      </c>
      <c r="B4" s="108" t="s">
        <v>4</v>
      </c>
      <c r="C4" s="109"/>
      <c r="D4" s="4"/>
      <c r="E4" s="5"/>
      <c r="F4" s="7" t="s">
        <v>5</v>
      </c>
      <c r="H4" s="107"/>
      <c r="I4" s="107"/>
      <c r="J4" s="107"/>
      <c r="K4" s="107"/>
      <c r="L4" s="107"/>
    </row>
    <row r="5" spans="1:12" ht="15" thickBot="1" x14ac:dyDescent="0.4">
      <c r="B5" s="108" t="s">
        <v>6</v>
      </c>
      <c r="C5" s="109"/>
      <c r="D5" s="4"/>
      <c r="E5" s="5"/>
      <c r="H5" s="107"/>
      <c r="I5" s="107"/>
      <c r="J5" s="107"/>
      <c r="K5" s="107"/>
      <c r="L5" s="107"/>
    </row>
    <row r="6" spans="1:12" ht="20" customHeight="1" x14ac:dyDescent="0.35">
      <c r="B6" s="110" t="s">
        <v>91</v>
      </c>
      <c r="C6" s="111"/>
      <c r="D6" s="4"/>
      <c r="E6" s="5"/>
      <c r="F6" s="7" t="s">
        <v>8</v>
      </c>
      <c r="H6" s="107"/>
      <c r="I6" s="107"/>
      <c r="J6" s="107"/>
      <c r="K6" s="107"/>
      <c r="L6" s="107"/>
    </row>
    <row r="7" spans="1:12" ht="20" customHeight="1" thickBot="1" x14ac:dyDescent="0.4">
      <c r="B7" s="112"/>
      <c r="C7" s="113"/>
      <c r="D7" s="4"/>
      <c r="E7" s="5"/>
      <c r="F7" s="7"/>
      <c r="H7" s="8"/>
      <c r="I7" s="8"/>
      <c r="J7" s="8"/>
      <c r="K7" s="8"/>
      <c r="L7" s="8"/>
    </row>
    <row r="9" spans="1:12" ht="20" customHeight="1" x14ac:dyDescent="0.35">
      <c r="A9" s="9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14</v>
      </c>
    </row>
    <row r="10" spans="1:12" ht="18" customHeight="1" x14ac:dyDescent="0.35">
      <c r="A10" s="16"/>
      <c r="B10" s="20"/>
      <c r="C10" s="15"/>
      <c r="D10" s="15"/>
      <c r="E10" s="15"/>
      <c r="F10" s="15">
        <f>ROUND(C10-D10-E10,2)</f>
        <v>0</v>
      </c>
    </row>
    <row r="11" spans="1:12" ht="20" customHeight="1" x14ac:dyDescent="0.35">
      <c r="A11" s="16"/>
      <c r="B11" s="19"/>
      <c r="C11" s="15"/>
      <c r="D11" s="15"/>
      <c r="E11" s="15"/>
      <c r="F11" s="15"/>
    </row>
    <row r="12" spans="1:12" ht="20" customHeight="1" x14ac:dyDescent="0.35">
      <c r="A12" s="16"/>
      <c r="B12" s="19"/>
      <c r="C12" s="15"/>
      <c r="D12" s="15"/>
      <c r="E12" s="15"/>
      <c r="F12" s="15"/>
    </row>
    <row r="13" spans="1:12" ht="20" customHeight="1" x14ac:dyDescent="0.35">
      <c r="A13" s="16"/>
      <c r="B13" s="19"/>
      <c r="C13" s="15"/>
      <c r="D13" s="15"/>
      <c r="E13" s="15"/>
      <c r="F13" s="15"/>
    </row>
    <row r="14" spans="1:12" ht="20" customHeight="1" x14ac:dyDescent="0.35">
      <c r="A14" s="16"/>
      <c r="B14" s="19"/>
      <c r="C14" s="15"/>
      <c r="D14" s="15"/>
      <c r="E14" s="15"/>
      <c r="F14" s="15"/>
    </row>
    <row r="15" spans="1:12" ht="20" customHeight="1" x14ac:dyDescent="0.35">
      <c r="A15" s="16"/>
      <c r="B15" s="19"/>
      <c r="C15" s="15"/>
      <c r="D15" s="15"/>
      <c r="E15" s="15"/>
      <c r="F15" s="15"/>
    </row>
    <row r="16" spans="1:12" ht="20" customHeight="1" x14ac:dyDescent="0.35">
      <c r="A16" s="16"/>
      <c r="B16" s="19"/>
      <c r="C16" s="15"/>
      <c r="D16" s="15"/>
      <c r="E16" s="15"/>
      <c r="F16" s="15"/>
    </row>
    <row r="17" spans="1:6" ht="20" customHeight="1" x14ac:dyDescent="0.35">
      <c r="A17" s="16"/>
      <c r="B17" s="19"/>
      <c r="C17" s="15"/>
      <c r="D17" s="15"/>
      <c r="E17" s="15"/>
      <c r="F17" s="15"/>
    </row>
    <row r="18" spans="1:6" ht="20" customHeight="1" x14ac:dyDescent="0.35">
      <c r="A18" s="16"/>
      <c r="B18" s="19"/>
      <c r="C18" s="15"/>
      <c r="D18" s="15"/>
      <c r="E18" s="15"/>
      <c r="F18" s="15"/>
    </row>
    <row r="19" spans="1:6" ht="20" customHeight="1" x14ac:dyDescent="0.35">
      <c r="A19" s="16"/>
      <c r="B19" s="19"/>
      <c r="C19" s="15"/>
      <c r="D19" s="15"/>
      <c r="E19" s="15"/>
      <c r="F19" s="15"/>
    </row>
    <row r="20" spans="1:6" ht="20" customHeight="1" x14ac:dyDescent="0.35">
      <c r="A20" s="16"/>
      <c r="B20" s="19"/>
      <c r="C20" s="15"/>
      <c r="D20" s="15"/>
      <c r="E20" s="15"/>
      <c r="F20" s="15"/>
    </row>
    <row r="21" spans="1:6" x14ac:dyDescent="0.35">
      <c r="C21" s="18"/>
      <c r="D21" s="18"/>
      <c r="E21" s="18"/>
      <c r="F21" s="18"/>
    </row>
    <row r="22" spans="1:6" x14ac:dyDescent="0.35">
      <c r="C22" s="18"/>
      <c r="D22" s="18"/>
      <c r="E22" s="18"/>
      <c r="F22" s="18"/>
    </row>
    <row r="23" spans="1:6" x14ac:dyDescent="0.35">
      <c r="C23" s="18"/>
      <c r="D23" s="18"/>
      <c r="E23" s="18"/>
      <c r="F23" s="18"/>
    </row>
    <row r="24" spans="1:6" x14ac:dyDescent="0.35">
      <c r="C24" s="18"/>
      <c r="D24" s="18"/>
      <c r="E24" s="18"/>
      <c r="F24" s="18"/>
    </row>
    <row r="25" spans="1:6" x14ac:dyDescent="0.35">
      <c r="C25" s="18"/>
      <c r="D25" s="18"/>
      <c r="E25" s="18"/>
      <c r="F25" s="18"/>
    </row>
    <row r="26" spans="1:6" x14ac:dyDescent="0.35">
      <c r="C26" s="18"/>
      <c r="D26" s="18"/>
      <c r="E26" s="18"/>
      <c r="F26" s="18"/>
    </row>
    <row r="27" spans="1:6" x14ac:dyDescent="0.35">
      <c r="C27" s="18"/>
      <c r="D27" s="18"/>
      <c r="E27" s="18"/>
      <c r="F27" s="18"/>
    </row>
    <row r="28" spans="1:6" x14ac:dyDescent="0.35">
      <c r="C28" s="18"/>
      <c r="D28" s="18"/>
      <c r="E28" s="18"/>
      <c r="F28" s="18"/>
    </row>
    <row r="29" spans="1:6" x14ac:dyDescent="0.35">
      <c r="C29" s="18"/>
      <c r="D29" s="18"/>
      <c r="E29" s="18"/>
      <c r="F29" s="18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</sheetData>
  <mergeCells count="5">
    <mergeCell ref="B3:C3"/>
    <mergeCell ref="H3:L6"/>
    <mergeCell ref="B4:C4"/>
    <mergeCell ref="B5:C5"/>
    <mergeCell ref="B6:C7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8038-99D5-47D4-A5B8-8A7266654524}">
  <sheetPr codeName="Sheet48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5A71-BC9C-4F8F-90E7-6A6EA597874D}">
  <sheetPr codeName="Sheet30">
    <tabColor rgb="FFFFFF00"/>
  </sheetPr>
  <dimension ref="A1:L45"/>
  <sheetViews>
    <sheetView topLeftCell="A13" workbookViewId="0">
      <selection activeCell="F21" sqref="F21"/>
    </sheetView>
  </sheetViews>
  <sheetFormatPr defaultRowHeight="14.5" x14ac:dyDescent="0.35"/>
  <cols>
    <col min="1" max="1" width="13.26953125" style="3" customWidth="1"/>
    <col min="2" max="6" width="16.6328125" customWidth="1"/>
    <col min="8" max="19" width="0" hidden="1" customWidth="1"/>
  </cols>
  <sheetData>
    <row r="1" spans="1:12" x14ac:dyDescent="0.35">
      <c r="A1" s="118"/>
      <c r="B1" s="119"/>
      <c r="C1" s="119"/>
      <c r="D1" s="119"/>
      <c r="E1" s="119"/>
      <c r="F1" s="119"/>
      <c r="G1" s="119"/>
    </row>
    <row r="2" spans="1:12" x14ac:dyDescent="0.35">
      <c r="A2" s="119"/>
      <c r="B2" s="119"/>
      <c r="C2" s="119"/>
      <c r="D2" s="119"/>
      <c r="E2" s="119"/>
      <c r="F2" s="119"/>
      <c r="G2" s="119"/>
    </row>
    <row r="3" spans="1:12" x14ac:dyDescent="0.35">
      <c r="A3" s="119"/>
      <c r="B3" s="119"/>
      <c r="C3" s="119"/>
      <c r="D3" s="119"/>
      <c r="E3" s="119"/>
      <c r="F3" s="119"/>
      <c r="G3" s="119"/>
    </row>
    <row r="4" spans="1:12" x14ac:dyDescent="0.35">
      <c r="A4" s="119"/>
      <c r="B4" s="119"/>
      <c r="C4" s="119"/>
      <c r="D4" s="119"/>
      <c r="E4" s="119"/>
      <c r="F4" s="119"/>
      <c r="G4" s="119"/>
    </row>
    <row r="5" spans="1:12" x14ac:dyDescent="0.35">
      <c r="A5" s="119"/>
      <c r="B5" s="119"/>
      <c r="C5" s="119"/>
      <c r="D5" s="119"/>
      <c r="E5" s="119"/>
      <c r="F5" s="119"/>
      <c r="G5" s="119"/>
    </row>
    <row r="6" spans="1:12" x14ac:dyDescent="0.35">
      <c r="A6" s="119"/>
      <c r="B6" s="119"/>
      <c r="C6" s="119"/>
      <c r="D6" s="119"/>
      <c r="E6" s="119"/>
      <c r="F6" s="119"/>
      <c r="G6" s="119"/>
    </row>
    <row r="7" spans="1:12" x14ac:dyDescent="0.35">
      <c r="A7" s="119"/>
      <c r="B7" s="119"/>
      <c r="C7" s="119"/>
      <c r="D7" s="119"/>
      <c r="E7" s="119"/>
      <c r="F7" s="119"/>
      <c r="G7" s="119"/>
    </row>
    <row r="8" spans="1:12" x14ac:dyDescent="0.35">
      <c r="A8" s="119"/>
      <c r="B8" s="119"/>
      <c r="C8" s="119"/>
      <c r="D8" s="119"/>
      <c r="E8" s="119"/>
      <c r="F8" s="119"/>
      <c r="G8" s="119"/>
    </row>
    <row r="11" spans="1:12" ht="23.5" x14ac:dyDescent="0.55000000000000004">
      <c r="A11" s="1" t="s">
        <v>0</v>
      </c>
    </row>
    <row r="12" spans="1:12" ht="15" thickBot="1" x14ac:dyDescent="0.4"/>
    <row r="13" spans="1:12" ht="14.5" customHeight="1" x14ac:dyDescent="0.35">
      <c r="A13" s="3" t="s">
        <v>1</v>
      </c>
      <c r="B13" s="105" t="s">
        <v>2</v>
      </c>
      <c r="C13" s="106"/>
      <c r="D13" s="4"/>
      <c r="E13" s="5"/>
      <c r="F13" s="6"/>
      <c r="H13" s="107" t="str">
        <f>VLOOKUP(A14,'[1]Customer List'!$A$4:$N$451,2,0)</f>
        <v>Koufu - Novena                                       10, Sinaran Drive #04-14 to 19,56 to 73. Novena Square 2  Singapore 307506                                            (Drink)</v>
      </c>
      <c r="I13" s="107"/>
      <c r="J13" s="107"/>
      <c r="K13" s="107"/>
      <c r="L13" s="107"/>
    </row>
    <row r="14" spans="1:12" x14ac:dyDescent="0.35">
      <c r="A14" s="3" t="s">
        <v>22</v>
      </c>
      <c r="B14" s="108" t="s">
        <v>4</v>
      </c>
      <c r="C14" s="109"/>
      <c r="D14" s="4"/>
      <c r="E14" s="5"/>
      <c r="F14" s="7" t="s">
        <v>5</v>
      </c>
      <c r="H14" s="107"/>
      <c r="I14" s="107"/>
      <c r="J14" s="107"/>
      <c r="K14" s="107"/>
      <c r="L14" s="107"/>
    </row>
    <row r="15" spans="1:12" ht="15" thickBot="1" x14ac:dyDescent="0.4">
      <c r="B15" s="108" t="s">
        <v>6</v>
      </c>
      <c r="C15" s="109"/>
      <c r="D15" s="4"/>
      <c r="E15" s="5"/>
      <c r="H15" s="107"/>
      <c r="I15" s="107"/>
      <c r="J15" s="107"/>
      <c r="K15" s="107"/>
      <c r="L15" s="107"/>
    </row>
    <row r="16" spans="1:12" ht="20" customHeight="1" x14ac:dyDescent="0.35">
      <c r="B16" s="110" t="s">
        <v>23</v>
      </c>
      <c r="C16" s="111"/>
      <c r="D16" s="4"/>
      <c r="E16" s="5"/>
      <c r="F16" s="84" t="s">
        <v>173</v>
      </c>
      <c r="H16" s="107"/>
      <c r="I16" s="107"/>
      <c r="J16" s="107"/>
      <c r="K16" s="107"/>
      <c r="L16" s="107"/>
    </row>
    <row r="17" spans="1:12" ht="20" customHeight="1" thickBot="1" x14ac:dyDescent="0.4">
      <c r="B17" s="112"/>
      <c r="C17" s="113"/>
      <c r="D17" s="4"/>
      <c r="E17" s="5"/>
      <c r="F17" s="7"/>
      <c r="H17" s="67"/>
      <c r="I17" s="67"/>
      <c r="J17" s="67"/>
      <c r="K17" s="67"/>
      <c r="L17" s="67"/>
    </row>
    <row r="19" spans="1:12" ht="20" customHeight="1" x14ac:dyDescent="0.35">
      <c r="A19" s="9" t="s">
        <v>9</v>
      </c>
      <c r="B19" s="10" t="s">
        <v>10</v>
      </c>
      <c r="C19" s="10" t="s">
        <v>11</v>
      </c>
      <c r="D19" s="10" t="s">
        <v>12</v>
      </c>
      <c r="E19" s="10" t="s">
        <v>13</v>
      </c>
      <c r="F19" s="10" t="s">
        <v>14</v>
      </c>
    </row>
    <row r="20" spans="1:12" ht="18" customHeight="1" x14ac:dyDescent="0.35">
      <c r="A20" s="11">
        <v>44652</v>
      </c>
      <c r="B20" s="20">
        <v>202204014</v>
      </c>
      <c r="C20" s="14">
        <v>14.98</v>
      </c>
      <c r="D20" s="14"/>
      <c r="E20" s="15"/>
      <c r="F20" s="15">
        <f>C20-D20-E20</f>
        <v>14.98</v>
      </c>
    </row>
    <row r="21" spans="1:12" ht="20" customHeight="1" x14ac:dyDescent="0.35">
      <c r="A21" s="11"/>
      <c r="B21" s="20"/>
      <c r="C21" s="14"/>
      <c r="D21" s="14"/>
      <c r="E21" s="15"/>
      <c r="F21" s="15">
        <f>F20+C21</f>
        <v>14.98</v>
      </c>
    </row>
    <row r="22" spans="1:12" ht="20" customHeight="1" x14ac:dyDescent="0.35">
      <c r="A22" s="11"/>
      <c r="B22" s="20"/>
      <c r="C22" s="14"/>
      <c r="D22" s="14"/>
      <c r="E22" s="15"/>
      <c r="F22" s="15"/>
    </row>
    <row r="23" spans="1:12" ht="20" customHeight="1" x14ac:dyDescent="0.35">
      <c r="A23" s="16"/>
      <c r="B23" s="19"/>
      <c r="C23" s="15"/>
      <c r="D23" s="15"/>
      <c r="E23" s="15"/>
      <c r="F23" s="15"/>
    </row>
    <row r="24" spans="1:12" ht="20" customHeight="1" x14ac:dyDescent="0.35">
      <c r="A24" s="16"/>
      <c r="B24" s="19"/>
      <c r="C24" s="15"/>
      <c r="D24" s="15"/>
      <c r="E24" s="15"/>
      <c r="F24" s="15"/>
    </row>
    <row r="25" spans="1:12" ht="20" customHeight="1" x14ac:dyDescent="0.35">
      <c r="A25" s="16"/>
      <c r="B25" s="19"/>
      <c r="C25" s="15"/>
      <c r="D25" s="15"/>
      <c r="E25" s="15"/>
      <c r="F25" s="15"/>
    </row>
    <row r="26" spans="1:12" ht="20" customHeight="1" x14ac:dyDescent="0.35">
      <c r="A26" s="16"/>
      <c r="B26" s="19"/>
      <c r="C26" s="15"/>
      <c r="D26" s="15"/>
      <c r="E26" s="15"/>
      <c r="F26" s="15"/>
    </row>
    <row r="27" spans="1:12" ht="20" customHeight="1" x14ac:dyDescent="0.35">
      <c r="A27" s="16"/>
      <c r="B27" s="19"/>
      <c r="C27" s="15"/>
      <c r="D27" s="15"/>
      <c r="E27" s="15"/>
      <c r="F27" s="15"/>
    </row>
    <row r="28" spans="1:12" ht="20" customHeight="1" x14ac:dyDescent="0.35">
      <c r="A28" s="16"/>
      <c r="B28" s="19"/>
      <c r="C28" s="15"/>
      <c r="D28" s="15"/>
      <c r="E28" s="15"/>
      <c r="F28" s="15"/>
    </row>
    <row r="29" spans="1:12" ht="20" customHeight="1" x14ac:dyDescent="0.35">
      <c r="A29" s="16"/>
      <c r="B29" s="19"/>
      <c r="C29" s="15"/>
      <c r="D29" s="15"/>
      <c r="E29" s="15"/>
      <c r="F29" s="15"/>
    </row>
    <row r="30" spans="1:12" ht="20" customHeight="1" x14ac:dyDescent="0.35">
      <c r="A30" s="16"/>
      <c r="B30" s="19"/>
      <c r="C30" s="15"/>
      <c r="D30" s="15"/>
      <c r="E30" s="15"/>
      <c r="F30" s="15"/>
    </row>
    <row r="31" spans="1:12" x14ac:dyDescent="0.35">
      <c r="C31" s="18"/>
      <c r="D31" s="18"/>
      <c r="E31" s="18"/>
      <c r="F31" s="18"/>
    </row>
    <row r="32" spans="1:12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  <row r="45" spans="3:6" x14ac:dyDescent="0.35">
      <c r="C45" s="18"/>
      <c r="D45" s="18"/>
      <c r="E45" s="18"/>
      <c r="F45" s="18"/>
    </row>
  </sheetData>
  <mergeCells count="6">
    <mergeCell ref="A1:G8"/>
    <mergeCell ref="B13:C13"/>
    <mergeCell ref="H13:L16"/>
    <mergeCell ref="B14:C14"/>
    <mergeCell ref="B15:C15"/>
    <mergeCell ref="B16:C17"/>
  </mergeCells>
  <pageMargins left="0.7" right="0.7" top="0.75" bottom="0.75" header="0.3" footer="0.3"/>
  <pageSetup paperSize="256" orientation="portrait" horizontalDpi="203" verticalDpi="20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0B7A-50AC-420E-A97A-4EBDE756F8D2}">
  <sheetPr codeName="Sheet6">
    <tabColor rgb="FFFFFF00"/>
    <pageSetUpPr fitToPage="1"/>
  </sheetPr>
  <dimension ref="A1:L44"/>
  <sheetViews>
    <sheetView topLeftCell="A7" workbookViewId="0">
      <selection activeCell="F21" sqref="F21"/>
    </sheetView>
  </sheetViews>
  <sheetFormatPr defaultRowHeight="14.5" x14ac:dyDescent="0.35"/>
  <cols>
    <col min="1" max="1" width="13.26953125" style="3" customWidth="1"/>
    <col min="2" max="6" width="16.6328125" customWidth="1"/>
    <col min="8" max="19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Fork &amp; Spoon                                                10, Sinaran Drive #04-14 to 19,56 to 73. Novena Square 2 Singapore 307506    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24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25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8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8" ht="18" customHeight="1" x14ac:dyDescent="0.35">
      <c r="A19" s="11">
        <v>44652</v>
      </c>
      <c r="B19" s="20">
        <v>202204013</v>
      </c>
      <c r="C19" s="14">
        <v>461.59999999999997</v>
      </c>
      <c r="D19" s="14"/>
      <c r="E19" s="15"/>
      <c r="F19" s="15">
        <f>ROUND(C19-D19-E19,2)</f>
        <v>461.6</v>
      </c>
    </row>
    <row r="20" spans="1:8" ht="20" customHeight="1" x14ac:dyDescent="0.35">
      <c r="A20" s="11">
        <v>44663</v>
      </c>
      <c r="B20" s="20">
        <v>202204201</v>
      </c>
      <c r="C20" s="14">
        <v>59.92</v>
      </c>
      <c r="D20" s="14"/>
      <c r="E20" s="15"/>
      <c r="F20" s="15">
        <f>ROUND(F19+C20-D20-E20,2)</f>
        <v>521.52</v>
      </c>
    </row>
    <row r="21" spans="1:8" ht="20" customHeight="1" x14ac:dyDescent="0.35">
      <c r="A21" s="11"/>
      <c r="B21" s="20"/>
      <c r="C21" s="14"/>
      <c r="D21" s="14"/>
      <c r="E21" s="15"/>
      <c r="F21" s="15">
        <f t="shared" ref="F21" si="0">ROUND(F20+C21-D21-E21,2)</f>
        <v>521.52</v>
      </c>
      <c r="H21" s="24">
        <f>F20+C21</f>
        <v>521.52</v>
      </c>
    </row>
    <row r="22" spans="1:8" ht="20" customHeight="1" x14ac:dyDescent="0.35">
      <c r="A22" s="16"/>
      <c r="B22" s="19"/>
      <c r="C22" s="15"/>
      <c r="D22" s="15"/>
      <c r="E22" s="15"/>
      <c r="F22" s="15"/>
    </row>
    <row r="23" spans="1:8" ht="20" customHeight="1" x14ac:dyDescent="0.35">
      <c r="A23" s="16"/>
      <c r="B23" s="19"/>
      <c r="C23" s="15"/>
      <c r="D23" s="15"/>
      <c r="E23" s="15"/>
      <c r="F23" s="15"/>
    </row>
    <row r="24" spans="1:8" ht="20" customHeight="1" x14ac:dyDescent="0.35">
      <c r="A24" s="16"/>
      <c r="B24" s="19"/>
      <c r="C24" s="15"/>
      <c r="D24" s="15"/>
      <c r="E24" s="15"/>
      <c r="F24" s="15"/>
    </row>
    <row r="25" spans="1:8" ht="20" customHeight="1" x14ac:dyDescent="0.35">
      <c r="A25" s="16"/>
      <c r="B25" s="19"/>
      <c r="C25" s="15"/>
      <c r="D25" s="15"/>
      <c r="E25" s="15"/>
      <c r="F25" s="15"/>
    </row>
    <row r="26" spans="1:8" ht="20" customHeight="1" x14ac:dyDescent="0.35">
      <c r="A26" s="16"/>
      <c r="B26" s="19"/>
      <c r="C26" s="15"/>
      <c r="D26" s="15"/>
      <c r="E26" s="15"/>
      <c r="F26" s="15"/>
    </row>
    <row r="27" spans="1:8" ht="20" customHeight="1" x14ac:dyDescent="0.35">
      <c r="A27" s="16"/>
      <c r="B27" s="19"/>
      <c r="C27" s="15"/>
      <c r="D27" s="15"/>
      <c r="E27" s="15"/>
      <c r="F27" s="15"/>
    </row>
    <row r="28" spans="1:8" ht="20" customHeight="1" x14ac:dyDescent="0.35">
      <c r="A28" s="16"/>
      <c r="B28" s="19"/>
      <c r="C28" s="15"/>
      <c r="D28" s="15"/>
      <c r="E28" s="15"/>
      <c r="F28" s="15"/>
    </row>
    <row r="29" spans="1:8" ht="20" customHeight="1" x14ac:dyDescent="0.35">
      <c r="A29" s="16"/>
      <c r="B29" s="19"/>
      <c r="C29" s="15"/>
      <c r="D29" s="15"/>
      <c r="E29" s="15"/>
      <c r="F29" s="15"/>
    </row>
    <row r="30" spans="1:8" x14ac:dyDescent="0.35">
      <c r="C30" s="18"/>
      <c r="D30" s="18"/>
      <c r="E30" s="18"/>
      <c r="F30" s="18"/>
    </row>
    <row r="31" spans="1:8" x14ac:dyDescent="0.35">
      <c r="C31" s="18"/>
      <c r="D31" s="18"/>
      <c r="E31" s="18"/>
      <c r="F31" s="18"/>
    </row>
    <row r="32" spans="1:8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531D-AC8C-4FB6-A9C0-B62B65B5AF5A}">
  <sheetPr codeName="Sheet7">
    <tabColor rgb="FFFFFF00"/>
    <pageSetUpPr fitToPage="1"/>
  </sheetPr>
  <dimension ref="A1:L44"/>
  <sheetViews>
    <sheetView topLeftCell="A13" workbookViewId="0">
      <selection activeCell="F24" sqref="F24"/>
    </sheetView>
  </sheetViews>
  <sheetFormatPr defaultRowHeight="14.5" x14ac:dyDescent="0.35"/>
  <cols>
    <col min="1" max="1" width="13.26953125" style="3" customWidth="1"/>
    <col min="2" max="6" width="16.6328125" customWidth="1"/>
    <col min="8" max="12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Koufu - Toa Payoh                                     Block 500, Toa Payoh Centre. Lorong 6 #02-30  Singpaore 310500                                                                 (Dim Sum)</v>
      </c>
      <c r="I12" s="107"/>
      <c r="J12" s="107"/>
      <c r="K12" s="107"/>
      <c r="L12" s="107"/>
    </row>
    <row r="13" spans="1:12" ht="14.5" customHeight="1" x14ac:dyDescent="0.35">
      <c r="A13" s="3" t="s">
        <v>27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0" t="s">
        <v>28</v>
      </c>
      <c r="C15" s="111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2"/>
      <c r="C16" s="113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202204002</v>
      </c>
      <c r="C19" s="14">
        <v>240.11</v>
      </c>
      <c r="D19" s="14"/>
      <c r="E19" s="15"/>
      <c r="F19" s="15">
        <f>ROUND(C19-D19-E19,2)</f>
        <v>240.11</v>
      </c>
    </row>
    <row r="20" spans="1:6" ht="20" customHeight="1" x14ac:dyDescent="0.35">
      <c r="A20" s="11">
        <v>44658</v>
      </c>
      <c r="B20" s="20">
        <v>202204110</v>
      </c>
      <c r="C20" s="14">
        <v>208.01</v>
      </c>
      <c r="D20" s="14"/>
      <c r="E20" s="15"/>
      <c r="F20" s="15">
        <f>F19+C20</f>
        <v>448.12</v>
      </c>
    </row>
    <row r="21" spans="1:6" ht="20" customHeight="1" x14ac:dyDescent="0.35">
      <c r="A21" s="11">
        <v>44664</v>
      </c>
      <c r="B21" s="20">
        <v>202204224</v>
      </c>
      <c r="C21" s="14">
        <v>266.43</v>
      </c>
      <c r="D21" s="14"/>
      <c r="E21" s="15"/>
      <c r="F21" s="15">
        <f t="shared" ref="F21:F24" si="0">F20+C21</f>
        <v>714.55</v>
      </c>
    </row>
    <row r="22" spans="1:6" ht="20" customHeight="1" x14ac:dyDescent="0.35">
      <c r="A22" s="11">
        <v>44671</v>
      </c>
      <c r="B22" s="20">
        <v>202204334</v>
      </c>
      <c r="C22" s="14">
        <v>253.59</v>
      </c>
      <c r="D22" s="14"/>
      <c r="E22" s="15"/>
      <c r="F22" s="15">
        <f t="shared" si="0"/>
        <v>968.14</v>
      </c>
    </row>
    <row r="23" spans="1:6" ht="20" customHeight="1" x14ac:dyDescent="0.35">
      <c r="A23" s="16">
        <v>44678</v>
      </c>
      <c r="B23" s="102">
        <v>202204443</v>
      </c>
      <c r="C23" s="15">
        <v>208.01</v>
      </c>
      <c r="D23" s="14"/>
      <c r="E23" s="15"/>
      <c r="F23" s="15">
        <f t="shared" si="0"/>
        <v>1176.1500000000001</v>
      </c>
    </row>
    <row r="24" spans="1:6" ht="20" customHeight="1" x14ac:dyDescent="0.35">
      <c r="A24" s="16"/>
      <c r="B24" s="19"/>
      <c r="C24" s="15"/>
      <c r="D24" s="14"/>
      <c r="E24" s="15"/>
      <c r="F24" s="15">
        <f t="shared" si="0"/>
        <v>1176.1500000000001</v>
      </c>
    </row>
    <row r="25" spans="1:6" ht="20" customHeight="1" x14ac:dyDescent="0.35">
      <c r="A25" s="16"/>
      <c r="B25" s="19"/>
      <c r="C25" s="15"/>
      <c r="D25" s="15"/>
      <c r="E25" s="15"/>
      <c r="F25" s="15"/>
    </row>
    <row r="26" spans="1:6" ht="20" customHeight="1" x14ac:dyDescent="0.35">
      <c r="A26" s="16"/>
      <c r="B26" s="19"/>
      <c r="C26" s="15"/>
      <c r="D26" s="15"/>
      <c r="E26" s="15"/>
      <c r="F26" s="15"/>
    </row>
    <row r="27" spans="1:6" ht="20" customHeight="1" x14ac:dyDescent="0.35">
      <c r="A27" s="16"/>
      <c r="B27" s="19"/>
      <c r="C27" s="15"/>
      <c r="D27" s="15"/>
      <c r="E27" s="15"/>
      <c r="F27" s="15"/>
    </row>
    <row r="28" spans="1:6" ht="20" customHeight="1" x14ac:dyDescent="0.35">
      <c r="A28" s="16"/>
      <c r="B28" s="19"/>
      <c r="C28" s="15"/>
      <c r="D28" s="15"/>
      <c r="E28" s="15"/>
      <c r="F28" s="15"/>
    </row>
    <row r="29" spans="1:6" ht="20" customHeight="1" x14ac:dyDescent="0.35">
      <c r="A29" s="16"/>
      <c r="B29" s="19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04D8-D190-45B9-998A-D794F7F106CB}">
  <sheetPr codeName="Sheet8">
    <tabColor rgb="FFFFFF00"/>
    <pageSetUpPr fitToPage="1"/>
  </sheetPr>
  <dimension ref="A1:L44"/>
  <sheetViews>
    <sheetView topLeftCell="A13" workbookViewId="0">
      <selection activeCell="F24" sqref="F24"/>
    </sheetView>
  </sheetViews>
  <sheetFormatPr defaultRowHeight="14.5" x14ac:dyDescent="0.35"/>
  <cols>
    <col min="1" max="1" width="13.26953125" style="3" customWidth="1"/>
    <col min="2" max="2" width="16.6328125" style="2" customWidth="1"/>
    <col min="3" max="6" width="16.6328125" customWidth="1"/>
    <col min="8" max="14" width="0" hidden="1" customWidth="1"/>
  </cols>
  <sheetData>
    <row r="1" spans="1:12" x14ac:dyDescent="0.35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2" x14ac:dyDescent="0.3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x14ac:dyDescent="0.3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spans="1:12" x14ac:dyDescent="0.3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</row>
    <row r="5" spans="1:12" x14ac:dyDescent="0.3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</row>
    <row r="6" spans="1:12" x14ac:dyDescent="0.3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7" spans="1:12" x14ac:dyDescent="0.3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2" ht="15" thickBot="1" x14ac:dyDescent="0.4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10" spans="1:12" ht="23.5" x14ac:dyDescent="0.55000000000000004">
      <c r="A10" s="1" t="s">
        <v>0</v>
      </c>
    </row>
    <row r="11" spans="1:12" ht="15" thickBot="1" x14ac:dyDescent="0.4"/>
    <row r="12" spans="1:12" ht="14.5" customHeight="1" x14ac:dyDescent="0.35">
      <c r="A12" s="3" t="s">
        <v>1</v>
      </c>
      <c r="B12" s="105" t="s">
        <v>159</v>
      </c>
      <c r="C12" s="106"/>
      <c r="D12" s="4"/>
      <c r="E12" s="5"/>
      <c r="F12" s="6"/>
      <c r="H12" s="107" t="str">
        <f>VLOOKUP(A13,'[1]Customer List'!$A$4:$N$451,2,0)</f>
        <v>Koufu - Toa Payoh                                       Block 500, Toa Payoh Centre. Lorong 6 #02-30 Singapore 310500                                                                 (Dessert)</v>
      </c>
      <c r="I12" s="107"/>
      <c r="J12" s="107"/>
      <c r="K12" s="107"/>
      <c r="L12" s="107"/>
    </row>
    <row r="13" spans="1:12" ht="14.5" customHeight="1" x14ac:dyDescent="0.35">
      <c r="A13" s="3" t="s">
        <v>29</v>
      </c>
      <c r="B13" s="108" t="s">
        <v>169</v>
      </c>
      <c r="C13" s="109"/>
      <c r="D13" s="4"/>
      <c r="E13" s="5"/>
      <c r="F13" s="7" t="s">
        <v>5</v>
      </c>
      <c r="H13" s="107"/>
      <c r="I13" s="107"/>
      <c r="J13" s="107"/>
      <c r="K13" s="107"/>
      <c r="L13" s="107"/>
    </row>
    <row r="14" spans="1:12" ht="15" customHeight="1" thickBot="1" x14ac:dyDescent="0.4">
      <c r="B14" s="108" t="s">
        <v>157</v>
      </c>
      <c r="C14" s="109"/>
      <c r="D14" s="4"/>
      <c r="E14" s="5"/>
      <c r="H14" s="107"/>
      <c r="I14" s="107"/>
      <c r="J14" s="107"/>
      <c r="K14" s="107"/>
      <c r="L14" s="107"/>
    </row>
    <row r="15" spans="1:12" ht="20" customHeight="1" x14ac:dyDescent="0.35">
      <c r="B15" s="114" t="s">
        <v>30</v>
      </c>
      <c r="C15" s="115"/>
      <c r="D15" s="4"/>
      <c r="E15" s="5"/>
      <c r="F15" s="7" t="s">
        <v>173</v>
      </c>
      <c r="H15" s="107"/>
      <c r="I15" s="107"/>
      <c r="J15" s="107"/>
      <c r="K15" s="107"/>
      <c r="L15" s="107"/>
    </row>
    <row r="16" spans="1:12" ht="20" customHeight="1" thickBot="1" x14ac:dyDescent="0.4">
      <c r="B16" s="116"/>
      <c r="C16" s="117"/>
      <c r="D16" s="4"/>
      <c r="E16" s="5"/>
      <c r="F16" s="7"/>
      <c r="H16" s="8"/>
      <c r="I16" s="8"/>
      <c r="J16" s="8"/>
      <c r="K16" s="8"/>
      <c r="L16" s="8"/>
    </row>
    <row r="18" spans="1:6" ht="20" customHeight="1" x14ac:dyDescent="0.35">
      <c r="A18" s="9" t="s">
        <v>9</v>
      </c>
      <c r="B18" s="10" t="s">
        <v>10</v>
      </c>
      <c r="C18" s="10" t="s">
        <v>11</v>
      </c>
      <c r="D18" s="10" t="s">
        <v>12</v>
      </c>
      <c r="E18" s="10" t="s">
        <v>13</v>
      </c>
      <c r="F18" s="10" t="s">
        <v>14</v>
      </c>
    </row>
    <row r="19" spans="1:6" ht="18" customHeight="1" x14ac:dyDescent="0.35">
      <c r="A19" s="11">
        <v>44652</v>
      </c>
      <c r="B19" s="20">
        <v>202204001</v>
      </c>
      <c r="C19" s="14">
        <v>281.41000000000003</v>
      </c>
      <c r="D19" s="15"/>
      <c r="E19" s="15"/>
      <c r="F19" s="15">
        <f>ROUND(C19-D19-E19,2)</f>
        <v>281.41000000000003</v>
      </c>
    </row>
    <row r="20" spans="1:6" ht="20" customHeight="1" x14ac:dyDescent="0.35">
      <c r="A20" s="11">
        <v>44658</v>
      </c>
      <c r="B20" s="20">
        <v>202204109</v>
      </c>
      <c r="C20" s="14">
        <v>191</v>
      </c>
      <c r="D20" s="14"/>
      <c r="E20" s="15"/>
      <c r="F20" s="15">
        <f>ROUND(F19+C20-D20-E20,2)</f>
        <v>472.41</v>
      </c>
    </row>
    <row r="21" spans="1:6" ht="20" customHeight="1" x14ac:dyDescent="0.35">
      <c r="A21" s="11">
        <v>44664</v>
      </c>
      <c r="B21" s="20">
        <v>202204223</v>
      </c>
      <c r="C21" s="14">
        <v>181.37</v>
      </c>
      <c r="D21" s="14"/>
      <c r="E21" s="15"/>
      <c r="F21" s="15">
        <f t="shared" ref="F21:F24" si="0">ROUND(F20+C21-D21-E21,2)</f>
        <v>653.78</v>
      </c>
    </row>
    <row r="22" spans="1:6" ht="20" customHeight="1" x14ac:dyDescent="0.35">
      <c r="A22" s="11">
        <v>44671</v>
      </c>
      <c r="B22" s="20">
        <v>202204333</v>
      </c>
      <c r="C22" s="14">
        <v>167.99</v>
      </c>
      <c r="D22" s="14"/>
      <c r="E22" s="92"/>
      <c r="F22" s="14">
        <f t="shared" si="0"/>
        <v>821.77</v>
      </c>
    </row>
    <row r="23" spans="1:6" ht="20" customHeight="1" x14ac:dyDescent="0.35">
      <c r="A23" s="11">
        <v>44678</v>
      </c>
      <c r="B23" s="20">
        <v>202204442</v>
      </c>
      <c r="C23" s="14">
        <v>187.25</v>
      </c>
      <c r="D23" s="14"/>
      <c r="E23" s="15"/>
      <c r="F23" s="15">
        <f t="shared" si="0"/>
        <v>1009.02</v>
      </c>
    </row>
    <row r="24" spans="1:6" ht="20" customHeight="1" x14ac:dyDescent="0.35">
      <c r="A24" s="11"/>
      <c r="B24" s="12"/>
      <c r="C24" s="14"/>
      <c r="D24" s="14"/>
      <c r="E24" s="15"/>
      <c r="F24" s="15">
        <f t="shared" si="0"/>
        <v>1009.02</v>
      </c>
    </row>
    <row r="25" spans="1:6" ht="20" customHeight="1" x14ac:dyDescent="0.35">
      <c r="A25" s="11"/>
      <c r="B25" s="12"/>
      <c r="C25" s="14"/>
      <c r="D25" s="14"/>
      <c r="E25" s="15"/>
      <c r="F25" s="15"/>
    </row>
    <row r="26" spans="1:6" ht="20" customHeight="1" x14ac:dyDescent="0.35">
      <c r="A26" s="16"/>
      <c r="B26" s="17"/>
      <c r="C26" s="15"/>
      <c r="D26" s="15"/>
      <c r="E26" s="15"/>
      <c r="F26" s="15"/>
    </row>
    <row r="27" spans="1:6" ht="20" customHeight="1" x14ac:dyDescent="0.35">
      <c r="A27" s="16"/>
      <c r="B27" s="17"/>
      <c r="C27" s="15"/>
      <c r="D27" s="15"/>
      <c r="E27" s="15"/>
      <c r="F27" s="15"/>
    </row>
    <row r="28" spans="1:6" ht="20" customHeight="1" x14ac:dyDescent="0.35">
      <c r="A28" s="16"/>
      <c r="B28" s="17"/>
      <c r="C28" s="15"/>
      <c r="D28" s="15"/>
      <c r="E28" s="15"/>
      <c r="F28" s="15"/>
    </row>
    <row r="29" spans="1:6" ht="20" customHeight="1" x14ac:dyDescent="0.35">
      <c r="A29" s="16"/>
      <c r="B29" s="17"/>
      <c r="C29" s="15"/>
      <c r="D29" s="15"/>
      <c r="E29" s="15"/>
      <c r="F29" s="15"/>
    </row>
    <row r="30" spans="1:6" x14ac:dyDescent="0.35">
      <c r="C30" s="18"/>
      <c r="D30" s="18"/>
      <c r="E30" s="18"/>
      <c r="F30" s="18"/>
    </row>
    <row r="31" spans="1:6" x14ac:dyDescent="0.35">
      <c r="C31" s="18"/>
      <c r="D31" s="18"/>
      <c r="E31" s="18"/>
      <c r="F31" s="18"/>
    </row>
    <row r="32" spans="1:6" x14ac:dyDescent="0.35">
      <c r="C32" s="18"/>
      <c r="D32" s="18"/>
      <c r="E32" s="18"/>
      <c r="F32" s="18"/>
    </row>
    <row r="33" spans="3:6" x14ac:dyDescent="0.35">
      <c r="C33" s="18"/>
      <c r="D33" s="18"/>
      <c r="E33" s="18"/>
      <c r="F33" s="18"/>
    </row>
    <row r="34" spans="3:6" x14ac:dyDescent="0.35">
      <c r="C34" s="18"/>
      <c r="D34" s="18"/>
      <c r="E34" s="18"/>
      <c r="F34" s="18"/>
    </row>
    <row r="35" spans="3:6" x14ac:dyDescent="0.35">
      <c r="C35" s="18"/>
      <c r="D35" s="18"/>
      <c r="E35" s="18"/>
      <c r="F35" s="18"/>
    </row>
    <row r="36" spans="3:6" x14ac:dyDescent="0.35">
      <c r="C36" s="18"/>
      <c r="D36" s="18"/>
      <c r="E36" s="18"/>
      <c r="F36" s="18"/>
    </row>
    <row r="37" spans="3:6" x14ac:dyDescent="0.35">
      <c r="C37" s="18"/>
      <c r="D37" s="18"/>
      <c r="E37" s="18"/>
      <c r="F37" s="18"/>
    </row>
    <row r="38" spans="3:6" x14ac:dyDescent="0.35">
      <c r="C38" s="18"/>
      <c r="D38" s="18"/>
      <c r="E38" s="18"/>
      <c r="F38" s="18"/>
    </row>
    <row r="39" spans="3:6" x14ac:dyDescent="0.35">
      <c r="C39" s="18"/>
      <c r="D39" s="18"/>
      <c r="E39" s="18"/>
      <c r="F39" s="18"/>
    </row>
    <row r="40" spans="3:6" x14ac:dyDescent="0.35">
      <c r="C40" s="18"/>
      <c r="D40" s="18"/>
      <c r="E40" s="18"/>
      <c r="F40" s="18"/>
    </row>
    <row r="41" spans="3:6" x14ac:dyDescent="0.35">
      <c r="C41" s="18"/>
      <c r="D41" s="18"/>
      <c r="E41" s="18"/>
      <c r="F41" s="18"/>
    </row>
    <row r="42" spans="3:6" x14ac:dyDescent="0.35">
      <c r="C42" s="18"/>
      <c r="D42" s="18"/>
      <c r="E42" s="18"/>
      <c r="F42" s="18"/>
    </row>
    <row r="43" spans="3:6" x14ac:dyDescent="0.35">
      <c r="C43" s="18"/>
      <c r="D43" s="18"/>
      <c r="E43" s="18"/>
      <c r="F43" s="18"/>
    </row>
    <row r="44" spans="3:6" x14ac:dyDescent="0.35">
      <c r="C44" s="18"/>
      <c r="D44" s="18"/>
      <c r="E44" s="18"/>
      <c r="F44" s="18"/>
    </row>
  </sheetData>
  <mergeCells count="6">
    <mergeCell ref="A1:K8"/>
    <mergeCell ref="B12:C12"/>
    <mergeCell ref="H12:L15"/>
    <mergeCell ref="B13:C13"/>
    <mergeCell ref="B14:C14"/>
    <mergeCell ref="B15:C1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31</vt:i4>
      </vt:variant>
    </vt:vector>
  </HeadingPairs>
  <TitlesOfParts>
    <vt:vector size="83" baseType="lpstr">
      <vt:lpstr>DELI</vt:lpstr>
      <vt:lpstr>#02</vt:lpstr>
      <vt:lpstr>#03</vt:lpstr>
      <vt:lpstr>#04</vt:lpstr>
      <vt:lpstr>#15</vt:lpstr>
      <vt:lpstr>#16</vt:lpstr>
      <vt:lpstr>#17</vt:lpstr>
      <vt:lpstr>#28</vt:lpstr>
      <vt:lpstr>#29</vt:lpstr>
      <vt:lpstr>#36</vt:lpstr>
      <vt:lpstr>#41</vt:lpstr>
      <vt:lpstr>#42</vt:lpstr>
      <vt:lpstr>#44</vt:lpstr>
      <vt:lpstr>#45</vt:lpstr>
      <vt:lpstr>#47</vt:lpstr>
      <vt:lpstr>#48</vt:lpstr>
      <vt:lpstr>#49</vt:lpstr>
      <vt:lpstr>#54</vt:lpstr>
      <vt:lpstr>#55</vt:lpstr>
      <vt:lpstr>#56</vt:lpstr>
      <vt:lpstr>#73</vt:lpstr>
      <vt:lpstr>#79</vt:lpstr>
      <vt:lpstr>#80</vt:lpstr>
      <vt:lpstr>#81</vt:lpstr>
      <vt:lpstr>#101</vt:lpstr>
      <vt:lpstr>#121</vt:lpstr>
      <vt:lpstr>#130</vt:lpstr>
      <vt:lpstr>#150</vt:lpstr>
      <vt:lpstr>#152</vt:lpstr>
      <vt:lpstr>#164</vt:lpstr>
      <vt:lpstr>Summary</vt:lpstr>
      <vt:lpstr>Credit Note</vt:lpstr>
      <vt:lpstr>#05</vt:lpstr>
      <vt:lpstr>#39</vt:lpstr>
      <vt:lpstr>#40</vt:lpstr>
      <vt:lpstr>#75</vt:lpstr>
      <vt:lpstr>#154</vt:lpstr>
      <vt:lpstr>#103</vt:lpstr>
      <vt:lpstr>#104</vt:lpstr>
      <vt:lpstr>#127</vt:lpstr>
      <vt:lpstr>#131</vt:lpstr>
      <vt:lpstr>#76</vt:lpstr>
      <vt:lpstr>#159</vt:lpstr>
      <vt:lpstr>#31</vt:lpstr>
      <vt:lpstr>#32</vt:lpstr>
      <vt:lpstr>#43</vt:lpstr>
      <vt:lpstr>#53</vt:lpstr>
      <vt:lpstr>#74</vt:lpstr>
      <vt:lpstr>#129</vt:lpstr>
      <vt:lpstr>#133</vt:lpstr>
      <vt:lpstr>#134</vt:lpstr>
      <vt:lpstr>Sheet3</vt:lpstr>
      <vt:lpstr>'#02'!Print_Area</vt:lpstr>
      <vt:lpstr>'#04'!Print_Area</vt:lpstr>
      <vt:lpstr>'#101'!Print_Area</vt:lpstr>
      <vt:lpstr>'#103'!Print_Area</vt:lpstr>
      <vt:lpstr>'#104'!Print_Area</vt:lpstr>
      <vt:lpstr>'#121'!Print_Area</vt:lpstr>
      <vt:lpstr>'#130'!Print_Area</vt:lpstr>
      <vt:lpstr>'#15'!Print_Area</vt:lpstr>
      <vt:lpstr>'#150'!Print_Area</vt:lpstr>
      <vt:lpstr>'#152'!Print_Area</vt:lpstr>
      <vt:lpstr>'#159'!Print_Area</vt:lpstr>
      <vt:lpstr>'#164'!Print_Area</vt:lpstr>
      <vt:lpstr>'#17'!Print_Area</vt:lpstr>
      <vt:lpstr>'#28'!Print_Area</vt:lpstr>
      <vt:lpstr>'#36'!Print_Area</vt:lpstr>
      <vt:lpstr>'#40'!Print_Area</vt:lpstr>
      <vt:lpstr>'#41'!Print_Area</vt:lpstr>
      <vt:lpstr>'#44'!Print_Area</vt:lpstr>
      <vt:lpstr>'#45'!Print_Area</vt:lpstr>
      <vt:lpstr>'#47'!Print_Area</vt:lpstr>
      <vt:lpstr>'#48'!Print_Area</vt:lpstr>
      <vt:lpstr>'#49'!Print_Area</vt:lpstr>
      <vt:lpstr>'#54'!Print_Area</vt:lpstr>
      <vt:lpstr>'#55'!Print_Area</vt:lpstr>
      <vt:lpstr>'#56'!Print_Area</vt:lpstr>
      <vt:lpstr>'#73'!Print_Area</vt:lpstr>
      <vt:lpstr>'#79'!Print_Area</vt:lpstr>
      <vt:lpstr>'#80'!Print_Area</vt:lpstr>
      <vt:lpstr>'#81'!Print_Area</vt:lpstr>
      <vt:lpstr>DELI!Print_Area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Toh</cp:lastModifiedBy>
  <cp:lastPrinted>2022-05-11T07:54:21Z</cp:lastPrinted>
  <dcterms:created xsi:type="dcterms:W3CDTF">2020-04-07T11:06:32Z</dcterms:created>
  <dcterms:modified xsi:type="dcterms:W3CDTF">2022-06-02T04:35:34Z</dcterms:modified>
</cp:coreProperties>
</file>